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760" windowHeight="12825" tabRatio="930"/>
  </bookViews>
  <sheets>
    <sheet name="Приложение" sheetId="62" r:id="rId1"/>
  </sheets>
  <definedNames>
    <definedName name="_xlnm.Print_Area" localSheetId="0">Приложение!$A$1:$V$831</definedName>
  </definedNames>
  <calcPr calcId="145621"/>
</workbook>
</file>

<file path=xl/calcChain.xml><?xml version="1.0" encoding="utf-8"?>
<calcChain xmlns="http://schemas.openxmlformats.org/spreadsheetml/2006/main">
  <c r="E718" i="62" l="1"/>
  <c r="E73" i="62"/>
  <c r="F73" i="62"/>
  <c r="G73" i="62"/>
  <c r="H73" i="62"/>
  <c r="I73" i="62"/>
  <c r="E75" i="62"/>
  <c r="F75" i="62"/>
  <c r="G75" i="62"/>
  <c r="H75" i="62"/>
  <c r="I75" i="62"/>
  <c r="E76" i="62"/>
  <c r="F76" i="62"/>
  <c r="G76" i="62"/>
  <c r="H76" i="62"/>
  <c r="I76" i="62"/>
  <c r="F74" i="62"/>
  <c r="G74" i="62"/>
  <c r="H74" i="62"/>
  <c r="I74" i="62"/>
  <c r="E74" i="62"/>
  <c r="I828" i="62" l="1"/>
  <c r="F828" i="62"/>
  <c r="G828" i="62"/>
  <c r="H828" i="62"/>
  <c r="E828" i="62"/>
  <c r="D785" i="62"/>
  <c r="E787" i="62"/>
  <c r="F787" i="62"/>
  <c r="G787" i="62"/>
  <c r="H787" i="62"/>
  <c r="I787" i="62"/>
  <c r="E783" i="62"/>
  <c r="F783" i="62"/>
  <c r="G783" i="62"/>
  <c r="H783" i="62"/>
  <c r="I783" i="62"/>
  <c r="E784" i="62"/>
  <c r="F784" i="62"/>
  <c r="G784" i="62"/>
  <c r="H784" i="62"/>
  <c r="I784" i="62"/>
  <c r="E785" i="62"/>
  <c r="F785" i="62"/>
  <c r="G785" i="62"/>
  <c r="H785" i="62"/>
  <c r="I785" i="62"/>
  <c r="E786" i="62"/>
  <c r="F786" i="62"/>
  <c r="G786" i="62"/>
  <c r="H786" i="62"/>
  <c r="I786" i="62"/>
  <c r="F782" i="62"/>
  <c r="G782" i="62"/>
  <c r="H782" i="62"/>
  <c r="I782" i="62"/>
  <c r="D820" i="62"/>
  <c r="D821" i="62"/>
  <c r="D822" i="62"/>
  <c r="D811" i="62"/>
  <c r="D812" i="62"/>
  <c r="E812" i="62"/>
  <c r="D802" i="62"/>
  <c r="D803" i="62"/>
  <c r="E803" i="62"/>
  <c r="D794" i="62"/>
  <c r="E794" i="62"/>
  <c r="D823" i="62"/>
  <c r="D819" i="62"/>
  <c r="D818" i="62" s="1"/>
  <c r="E818" i="62"/>
  <c r="E782" i="62" s="1"/>
  <c r="D814" i="62"/>
  <c r="D813" i="62"/>
  <c r="D810" i="62"/>
  <c r="D805" i="62"/>
  <c r="D804" i="62"/>
  <c r="D801" i="62"/>
  <c r="E800" i="62"/>
  <c r="D796" i="62"/>
  <c r="D795" i="62"/>
  <c r="D792" i="62"/>
  <c r="D828" i="62" l="1"/>
  <c r="E791" i="62"/>
  <c r="D800" i="62"/>
  <c r="E809" i="62"/>
  <c r="D809" i="62"/>
  <c r="D784" i="62"/>
  <c r="D793" i="62"/>
  <c r="D791" i="62" s="1"/>
  <c r="D786" i="62"/>
  <c r="D783" i="62"/>
  <c r="D787" i="62"/>
  <c r="D782" i="62" l="1"/>
  <c r="D156" i="62" l="1"/>
  <c r="D155" i="62"/>
  <c r="D154" i="62"/>
  <c r="D153" i="62"/>
  <c r="E152" i="62"/>
  <c r="D148" i="62"/>
  <c r="D147" i="62"/>
  <c r="D146" i="62"/>
  <c r="E144" i="62"/>
  <c r="D145" i="62"/>
  <c r="D152" i="62" l="1"/>
  <c r="D144" i="62"/>
  <c r="G232" i="62" l="1"/>
  <c r="H232" i="62"/>
  <c r="I232" i="62"/>
  <c r="E234" i="62"/>
  <c r="F234" i="62"/>
  <c r="G234" i="62"/>
  <c r="H234" i="62"/>
  <c r="I234" i="62"/>
  <c r="E235" i="62"/>
  <c r="F235" i="62"/>
  <c r="G235" i="62"/>
  <c r="H235" i="62"/>
  <c r="I235" i="62"/>
  <c r="E236" i="62"/>
  <c r="F236" i="62"/>
  <c r="G236" i="62"/>
  <c r="H236" i="62"/>
  <c r="I236" i="62"/>
  <c r="F233" i="62"/>
  <c r="G233" i="62"/>
  <c r="H233" i="62"/>
  <c r="I233" i="62"/>
  <c r="E233" i="62"/>
  <c r="E12" i="62"/>
  <c r="G10" i="62" l="1"/>
  <c r="H10" i="62"/>
  <c r="I10" i="62"/>
  <c r="F12" i="62"/>
  <c r="G12" i="62"/>
  <c r="H12" i="62"/>
  <c r="I12" i="62"/>
  <c r="E13" i="62"/>
  <c r="F13" i="62"/>
  <c r="G13" i="62"/>
  <c r="H13" i="62"/>
  <c r="I13" i="62"/>
  <c r="E14" i="62"/>
  <c r="F14" i="62"/>
  <c r="G14" i="62"/>
  <c r="H14" i="62"/>
  <c r="I14" i="62"/>
  <c r="F11" i="62"/>
  <c r="G11" i="62"/>
  <c r="H11" i="62"/>
  <c r="I11" i="62"/>
  <c r="E11" i="62"/>
  <c r="D70" i="62"/>
  <c r="D69" i="62"/>
  <c r="D68" i="62"/>
  <c r="D67" i="62"/>
  <c r="E66" i="62"/>
  <c r="F396" i="62"/>
  <c r="G396" i="62"/>
  <c r="G364" i="62"/>
  <c r="G318" i="62"/>
  <c r="F278" i="62"/>
  <c r="F270" i="62"/>
  <c r="E325" i="62"/>
  <c r="E326" i="62"/>
  <c r="F326" i="62"/>
  <c r="G326" i="62"/>
  <c r="H326" i="62"/>
  <c r="I326" i="62"/>
  <c r="E327" i="62"/>
  <c r="F327" i="62"/>
  <c r="G327" i="62"/>
  <c r="H327" i="62"/>
  <c r="I327" i="62"/>
  <c r="E328" i="62"/>
  <c r="F328" i="62"/>
  <c r="G328" i="62"/>
  <c r="H328" i="62"/>
  <c r="I328" i="62"/>
  <c r="F325" i="62"/>
  <c r="G325" i="62"/>
  <c r="H325" i="62"/>
  <c r="I325" i="62"/>
  <c r="D400" i="62"/>
  <c r="D399" i="62"/>
  <c r="D398" i="62"/>
  <c r="D397" i="62"/>
  <c r="E396" i="62"/>
  <c r="D396" i="62" l="1"/>
  <c r="D66" i="62"/>
  <c r="E264" i="62"/>
  <c r="F264" i="62"/>
  <c r="G264" i="62"/>
  <c r="H264" i="62"/>
  <c r="I264" i="62"/>
  <c r="E265" i="62"/>
  <c r="F265" i="62"/>
  <c r="G265" i="62"/>
  <c r="H265" i="62"/>
  <c r="I265" i="62"/>
  <c r="E266" i="62"/>
  <c r="F266" i="62"/>
  <c r="G266" i="62"/>
  <c r="H266" i="62"/>
  <c r="I266" i="62"/>
  <c r="F263" i="62"/>
  <c r="G263" i="62"/>
  <c r="H263" i="62"/>
  <c r="I263" i="62"/>
  <c r="E263" i="62"/>
  <c r="D263" i="62" l="1"/>
  <c r="D322" i="62"/>
  <c r="D321" i="62"/>
  <c r="D320" i="62"/>
  <c r="D319" i="62"/>
  <c r="F318" i="62"/>
  <c r="E318" i="62"/>
  <c r="D318" i="62" l="1"/>
  <c r="E404" i="62" l="1"/>
  <c r="F404" i="62"/>
  <c r="G404" i="62"/>
  <c r="H404" i="62"/>
  <c r="I404" i="62"/>
  <c r="E405" i="62"/>
  <c r="F405" i="62"/>
  <c r="G405" i="62"/>
  <c r="H405" i="62"/>
  <c r="I405" i="62"/>
  <c r="E406" i="62"/>
  <c r="F406" i="62"/>
  <c r="G406" i="62"/>
  <c r="H406" i="62"/>
  <c r="I406" i="62"/>
  <c r="F403" i="62"/>
  <c r="G403" i="62"/>
  <c r="H403" i="62"/>
  <c r="I403" i="62"/>
  <c r="E403" i="62"/>
  <c r="E203" i="62" l="1"/>
  <c r="F203" i="62"/>
  <c r="G203" i="62"/>
  <c r="H203" i="62"/>
  <c r="I203" i="62"/>
  <c r="E205" i="62"/>
  <c r="F205" i="62"/>
  <c r="G205" i="62"/>
  <c r="H205" i="62"/>
  <c r="I205" i="62"/>
  <c r="E206" i="62"/>
  <c r="F206" i="62"/>
  <c r="G206" i="62"/>
  <c r="H206" i="62"/>
  <c r="I206" i="62"/>
  <c r="F204" i="62"/>
  <c r="G204" i="62"/>
  <c r="H204" i="62"/>
  <c r="I204" i="62"/>
  <c r="E204" i="62"/>
  <c r="F226" i="62" l="1"/>
  <c r="G226" i="62"/>
  <c r="D230" i="62"/>
  <c r="D229" i="62"/>
  <c r="D228" i="62"/>
  <c r="D227" i="62"/>
  <c r="E226" i="62"/>
  <c r="D226" i="62" l="1"/>
  <c r="D780" i="62"/>
  <c r="D779" i="62"/>
  <c r="D778" i="62"/>
  <c r="D777" i="62"/>
  <c r="D772" i="62"/>
  <c r="D771" i="62"/>
  <c r="D770" i="62"/>
  <c r="D769" i="62"/>
  <c r="D758" i="62"/>
  <c r="D757" i="62"/>
  <c r="D756" i="62"/>
  <c r="D755" i="62"/>
  <c r="D744" i="62"/>
  <c r="D743" i="62"/>
  <c r="D742" i="62"/>
  <c r="D741" i="62"/>
  <c r="D736" i="62"/>
  <c r="D735" i="62"/>
  <c r="D734" i="62"/>
  <c r="D733" i="62"/>
  <c r="D728" i="62"/>
  <c r="D727" i="62"/>
  <c r="D726" i="62"/>
  <c r="D725" i="62"/>
  <c r="D714" i="62"/>
  <c r="D713" i="62"/>
  <c r="D712" i="62"/>
  <c r="D711" i="62"/>
  <c r="D706" i="62"/>
  <c r="D705" i="62"/>
  <c r="D704" i="62"/>
  <c r="D703" i="62"/>
  <c r="D698" i="62"/>
  <c r="D697" i="62"/>
  <c r="D696" i="62"/>
  <c r="D695" i="62"/>
  <c r="D684" i="62"/>
  <c r="D683" i="62"/>
  <c r="D682" i="62"/>
  <c r="D681" i="62"/>
  <c r="D670" i="62"/>
  <c r="D669" i="62"/>
  <c r="D668" i="62"/>
  <c r="D667" i="62"/>
  <c r="D662" i="62"/>
  <c r="D661" i="62"/>
  <c r="D660" i="62"/>
  <c r="D659" i="62"/>
  <c r="D654" i="62"/>
  <c r="D653" i="62"/>
  <c r="D652" i="62"/>
  <c r="D651" i="62"/>
  <c r="D646" i="62"/>
  <c r="D645" i="62"/>
  <c r="D644" i="62"/>
  <c r="D643" i="62"/>
  <c r="D638" i="62"/>
  <c r="D637" i="62"/>
  <c r="D636" i="62"/>
  <c r="D635" i="62"/>
  <c r="D630" i="62"/>
  <c r="D629" i="62"/>
  <c r="D628" i="62"/>
  <c r="D627" i="62"/>
  <c r="D622" i="62"/>
  <c r="D621" i="62"/>
  <c r="D620" i="62"/>
  <c r="D619" i="62"/>
  <c r="D614" i="62"/>
  <c r="D613" i="62"/>
  <c r="D612" i="62"/>
  <c r="D611" i="62"/>
  <c r="D606" i="62"/>
  <c r="D605" i="62"/>
  <c r="D604" i="62"/>
  <c r="D603" i="62"/>
  <c r="D598" i="62"/>
  <c r="D597" i="62"/>
  <c r="D596" i="62"/>
  <c r="D595" i="62"/>
  <c r="D590" i="62"/>
  <c r="D589" i="62"/>
  <c r="D588" i="62"/>
  <c r="D587" i="62"/>
  <c r="D582" i="62"/>
  <c r="D581" i="62"/>
  <c r="D580" i="62"/>
  <c r="D579" i="62"/>
  <c r="D574" i="62"/>
  <c r="D573" i="62"/>
  <c r="D572" i="62"/>
  <c r="D571" i="62"/>
  <c r="D566" i="62"/>
  <c r="D565" i="62"/>
  <c r="D564" i="62"/>
  <c r="D563" i="62"/>
  <c r="D558" i="62"/>
  <c r="D557" i="62"/>
  <c r="D556" i="62"/>
  <c r="D555" i="62"/>
  <c r="D550" i="62"/>
  <c r="D549" i="62"/>
  <c r="D548" i="62"/>
  <c r="D547" i="62"/>
  <c r="D542" i="62"/>
  <c r="D541" i="62"/>
  <c r="D540" i="62"/>
  <c r="D539" i="62"/>
  <c r="D534" i="62"/>
  <c r="D533" i="62"/>
  <c r="D532" i="62"/>
  <c r="D531" i="62"/>
  <c r="D526" i="62"/>
  <c r="D525" i="62"/>
  <c r="D524" i="62"/>
  <c r="D523" i="62"/>
  <c r="D518" i="62"/>
  <c r="D517" i="62"/>
  <c r="D516" i="62"/>
  <c r="D515" i="62"/>
  <c r="D510" i="62"/>
  <c r="D509" i="62"/>
  <c r="D508" i="62"/>
  <c r="D507" i="62"/>
  <c r="D502" i="62"/>
  <c r="D501" i="62"/>
  <c r="D500" i="62"/>
  <c r="D499" i="62"/>
  <c r="D494" i="62"/>
  <c r="D493" i="62"/>
  <c r="D492" i="62"/>
  <c r="D491" i="62"/>
  <c r="D486" i="62"/>
  <c r="D485" i="62"/>
  <c r="D484" i="62"/>
  <c r="D483" i="62"/>
  <c r="D478" i="62"/>
  <c r="D477" i="62"/>
  <c r="D476" i="62"/>
  <c r="D475" i="62"/>
  <c r="D470" i="62"/>
  <c r="D469" i="62"/>
  <c r="D468" i="62"/>
  <c r="D467" i="62"/>
  <c r="D462" i="62"/>
  <c r="D461" i="62"/>
  <c r="D460" i="62"/>
  <c r="D459" i="62"/>
  <c r="D454" i="62"/>
  <c r="D453" i="62"/>
  <c r="D452" i="62"/>
  <c r="D451" i="62"/>
  <c r="D446" i="62"/>
  <c r="D445" i="62"/>
  <c r="D444" i="62"/>
  <c r="D443" i="62"/>
  <c r="D438" i="62"/>
  <c r="D437" i="62"/>
  <c r="D436" i="62"/>
  <c r="D435" i="62"/>
  <c r="D430" i="62"/>
  <c r="D429" i="62"/>
  <c r="D428" i="62"/>
  <c r="D427" i="62"/>
  <c r="D422" i="62"/>
  <c r="D421" i="62"/>
  <c r="D420" i="62"/>
  <c r="D419" i="62"/>
  <c r="D414" i="62"/>
  <c r="D413" i="62"/>
  <c r="D412" i="62"/>
  <c r="D411" i="62"/>
  <c r="D392" i="62"/>
  <c r="D391" i="62"/>
  <c r="D390" i="62"/>
  <c r="D389" i="62"/>
  <c r="D384" i="62"/>
  <c r="D383" i="62"/>
  <c r="D382" i="62"/>
  <c r="D381" i="62"/>
  <c r="D376" i="62"/>
  <c r="D375" i="62"/>
  <c r="D374" i="62"/>
  <c r="D373" i="62"/>
  <c r="D368" i="62"/>
  <c r="D367" i="62"/>
  <c r="D366" i="62"/>
  <c r="D365" i="62"/>
  <c r="D360" i="62"/>
  <c r="D359" i="62"/>
  <c r="D358" i="62"/>
  <c r="D357" i="62"/>
  <c r="D352" i="62"/>
  <c r="D351" i="62"/>
  <c r="D350" i="62"/>
  <c r="D349" i="62"/>
  <c r="D344" i="62"/>
  <c r="D343" i="62"/>
  <c r="D342" i="62"/>
  <c r="D341" i="62"/>
  <c r="D336" i="62"/>
  <c r="D335" i="62"/>
  <c r="D334" i="62"/>
  <c r="D333" i="62"/>
  <c r="D314" i="62"/>
  <c r="D313" i="62"/>
  <c r="D312" i="62"/>
  <c r="D311" i="62"/>
  <c r="D306" i="62"/>
  <c r="D305" i="62"/>
  <c r="D304" i="62"/>
  <c r="D303" i="62"/>
  <c r="D298" i="62"/>
  <c r="D297" i="62"/>
  <c r="D296" i="62"/>
  <c r="D295" i="62"/>
  <c r="D290" i="62"/>
  <c r="D289" i="62"/>
  <c r="D288" i="62"/>
  <c r="D287" i="62"/>
  <c r="D282" i="62"/>
  <c r="D281" i="62"/>
  <c r="D280" i="62"/>
  <c r="D279" i="62"/>
  <c r="D274" i="62"/>
  <c r="D273" i="62"/>
  <c r="D272" i="62"/>
  <c r="D271" i="62"/>
  <c r="D260" i="62"/>
  <c r="D259" i="62"/>
  <c r="D258" i="62"/>
  <c r="D252" i="62"/>
  <c r="D251" i="62"/>
  <c r="D250" i="62"/>
  <c r="D249" i="62"/>
  <c r="D244" i="62"/>
  <c r="D243" i="62"/>
  <c r="D242" i="62"/>
  <c r="D241" i="62"/>
  <c r="D222" i="62"/>
  <c r="D221" i="62"/>
  <c r="D220" i="62"/>
  <c r="D219" i="62"/>
  <c r="D214" i="62"/>
  <c r="D213" i="62"/>
  <c r="D212" i="62"/>
  <c r="D211" i="62"/>
  <c r="D200" i="62"/>
  <c r="D199" i="62"/>
  <c r="D198" i="62"/>
  <c r="D197" i="62"/>
  <c r="D186" i="62"/>
  <c r="D185" i="62"/>
  <c r="D184" i="62"/>
  <c r="D183" i="62"/>
  <c r="D178" i="62"/>
  <c r="D177" i="62"/>
  <c r="D176" i="62"/>
  <c r="D175" i="62"/>
  <c r="D170" i="62"/>
  <c r="D169" i="62"/>
  <c r="D168" i="62"/>
  <c r="D167" i="62"/>
  <c r="D140" i="62"/>
  <c r="D139" i="62"/>
  <c r="D138" i="62"/>
  <c r="D137" i="62"/>
  <c r="D132" i="62"/>
  <c r="D131" i="62"/>
  <c r="D130" i="62"/>
  <c r="D129" i="62"/>
  <c r="D124" i="62"/>
  <c r="D123" i="62"/>
  <c r="D122" i="62"/>
  <c r="D121" i="62"/>
  <c r="D116" i="62"/>
  <c r="D115" i="62"/>
  <c r="D114" i="62"/>
  <c r="D113" i="62"/>
  <c r="D108" i="62"/>
  <c r="D107" i="62"/>
  <c r="D106" i="62"/>
  <c r="D105" i="62"/>
  <c r="D100" i="62"/>
  <c r="D99" i="62"/>
  <c r="D98" i="62"/>
  <c r="D97" i="62"/>
  <c r="D92" i="62"/>
  <c r="D91" i="62"/>
  <c r="D90" i="62"/>
  <c r="D89" i="62"/>
  <c r="D84" i="62"/>
  <c r="D83" i="62"/>
  <c r="D82" i="62"/>
  <c r="D81" i="62"/>
  <c r="D62" i="62"/>
  <c r="D61" i="62"/>
  <c r="D60" i="62"/>
  <c r="D59" i="62"/>
  <c r="D54" i="62"/>
  <c r="D53" i="62"/>
  <c r="D52" i="62"/>
  <c r="D51" i="62"/>
  <c r="D46" i="62"/>
  <c r="D45" i="62"/>
  <c r="D44" i="62"/>
  <c r="D43" i="62"/>
  <c r="D38" i="62"/>
  <c r="D37" i="62"/>
  <c r="D36" i="62"/>
  <c r="D35" i="62"/>
  <c r="D30" i="62"/>
  <c r="D29" i="62"/>
  <c r="D28" i="62"/>
  <c r="D27" i="62"/>
  <c r="D702" i="62" l="1"/>
  <c r="D442" i="62"/>
  <c r="D658" i="62"/>
  <c r="D666" i="62"/>
  <c r="D694" i="62"/>
  <c r="D26" i="62"/>
  <c r="D498" i="62"/>
  <c r="D450" i="62"/>
  <c r="D42" i="62"/>
  <c r="D166" i="62"/>
  <c r="D210" i="62"/>
  <c r="D332" i="62"/>
  <c r="D58" i="62"/>
  <c r="D88" i="62"/>
  <c r="D174" i="62"/>
  <c r="D182" i="62"/>
  <c r="D218" i="62"/>
  <c r="D240" i="62"/>
  <c r="D248" i="62"/>
  <c r="D458" i="62"/>
  <c r="D482" i="62"/>
  <c r="D490" i="62"/>
  <c r="D650" i="62"/>
  <c r="D278" i="62"/>
  <c r="D388" i="62"/>
  <c r="D554" i="62"/>
  <c r="D740" i="62"/>
  <c r="D96" i="62"/>
  <c r="D196" i="62"/>
  <c r="D302" i="62"/>
  <c r="D310" i="62"/>
  <c r="D410" i="62"/>
  <c r="D418" i="62"/>
  <c r="D434" i="62"/>
  <c r="D522" i="62"/>
  <c r="D530" i="62"/>
  <c r="D538" i="62"/>
  <c r="D80" i="62"/>
  <c r="D112" i="62"/>
  <c r="D128" i="62"/>
  <c r="D270" i="62"/>
  <c r="D340" i="62"/>
  <c r="D356" i="62"/>
  <c r="D372" i="62"/>
  <c r="D514" i="62"/>
  <c r="D626" i="62"/>
  <c r="D724" i="62"/>
  <c r="D732" i="62"/>
  <c r="D50" i="62"/>
  <c r="D286" i="62"/>
  <c r="D294" i="62"/>
  <c r="D426" i="62"/>
  <c r="D466" i="62"/>
  <c r="D546" i="62"/>
  <c r="D618" i="62"/>
  <c r="D680" i="62"/>
  <c r="D754" i="62"/>
  <c r="D768" i="62"/>
  <c r="D776" i="62"/>
  <c r="D120" i="62"/>
  <c r="D348" i="62"/>
  <c r="D364" i="62"/>
  <c r="D380" i="62"/>
  <c r="D474" i="62"/>
  <c r="D594" i="62"/>
  <c r="D642" i="62"/>
  <c r="D34" i="62"/>
  <c r="D104" i="62"/>
  <c r="D136" i="62"/>
  <c r="D506" i="62"/>
  <c r="D562" i="62"/>
  <c r="D570" i="62"/>
  <c r="D578" i="62"/>
  <c r="D586" i="62"/>
  <c r="D602" i="62"/>
  <c r="D610" i="62"/>
  <c r="D634" i="62"/>
  <c r="D710" i="62"/>
  <c r="E410" i="62"/>
  <c r="F666" i="62"/>
  <c r="F658" i="62"/>
  <c r="F642" i="62"/>
  <c r="F458" i="62"/>
  <c r="E578" i="62" l="1"/>
  <c r="E602" i="62"/>
  <c r="E618" i="62"/>
  <c r="E626" i="62"/>
  <c r="E458" i="62"/>
  <c r="D405" i="62" l="1"/>
  <c r="D403" i="62"/>
  <c r="D404" i="62"/>
  <c r="D406" i="62"/>
  <c r="I402" i="62"/>
  <c r="G402" i="62"/>
  <c r="H402" i="62"/>
  <c r="F402" i="62"/>
  <c r="E402" i="62"/>
  <c r="D402" i="62" l="1"/>
  <c r="I192" i="62"/>
  <c r="H192" i="62"/>
  <c r="G192" i="62"/>
  <c r="F192" i="62"/>
  <c r="E192" i="62"/>
  <c r="I191" i="62"/>
  <c r="H191" i="62"/>
  <c r="G191" i="62"/>
  <c r="F191" i="62"/>
  <c r="E191" i="62"/>
  <c r="I190" i="62"/>
  <c r="H190" i="62"/>
  <c r="G190" i="62"/>
  <c r="F190" i="62"/>
  <c r="E190" i="62"/>
  <c r="I189" i="62"/>
  <c r="H189" i="62"/>
  <c r="G189" i="62"/>
  <c r="F189" i="62"/>
  <c r="E189" i="62"/>
  <c r="I162" i="62"/>
  <c r="H162" i="62"/>
  <c r="G162" i="62"/>
  <c r="F162" i="62"/>
  <c r="E162" i="62"/>
  <c r="I161" i="62"/>
  <c r="H161" i="62"/>
  <c r="G161" i="62"/>
  <c r="F161" i="62"/>
  <c r="E161" i="62"/>
  <c r="I160" i="62"/>
  <c r="H160" i="62"/>
  <c r="G160" i="62"/>
  <c r="F160" i="62"/>
  <c r="E160" i="62"/>
  <c r="I159" i="62"/>
  <c r="H159" i="62"/>
  <c r="G159" i="62"/>
  <c r="F159" i="62"/>
  <c r="E159" i="62"/>
  <c r="D22" i="62"/>
  <c r="D21" i="62"/>
  <c r="D20" i="62"/>
  <c r="D19" i="62"/>
  <c r="D76" i="62" l="1"/>
  <c r="D162" i="62"/>
  <c r="D192" i="62"/>
  <c r="D206" i="62"/>
  <c r="D266" i="62"/>
  <c r="D328" i="62"/>
  <c r="D74" i="62"/>
  <c r="D160" i="62"/>
  <c r="D190" i="62"/>
  <c r="D204" i="62"/>
  <c r="D264" i="62"/>
  <c r="D326" i="62"/>
  <c r="D75" i="62"/>
  <c r="D161" i="62"/>
  <c r="D191" i="62"/>
  <c r="D205" i="62"/>
  <c r="D265" i="62"/>
  <c r="D327" i="62"/>
  <c r="D73" i="62"/>
  <c r="D159" i="62"/>
  <c r="D189" i="62"/>
  <c r="D203" i="62"/>
  <c r="D325" i="62"/>
  <c r="F158" i="62"/>
  <c r="I158" i="62"/>
  <c r="H158" i="62"/>
  <c r="G158" i="62"/>
  <c r="G324" i="62"/>
  <c r="G262" i="62"/>
  <c r="H324" i="62"/>
  <c r="F324" i="62"/>
  <c r="I324" i="62"/>
  <c r="E324" i="62"/>
  <c r="H262" i="62"/>
  <c r="F262" i="62"/>
  <c r="I262" i="62"/>
  <c r="E262" i="62"/>
  <c r="I202" i="62"/>
  <c r="G202" i="62"/>
  <c r="F202" i="62"/>
  <c r="H202" i="62"/>
  <c r="E202" i="62"/>
  <c r="E188" i="62"/>
  <c r="F188" i="62"/>
  <c r="I188" i="62"/>
  <c r="H188" i="62"/>
  <c r="G188" i="62"/>
  <c r="E158" i="62"/>
  <c r="D11" i="62"/>
  <c r="D14" i="62"/>
  <c r="D12" i="62"/>
  <c r="D13" i="62"/>
  <c r="D18" i="62"/>
  <c r="D324" i="62" l="1"/>
  <c r="D158" i="62"/>
  <c r="D72" i="62"/>
  <c r="D202" i="62"/>
  <c r="D188" i="62"/>
  <c r="D262" i="62"/>
  <c r="D10" i="62"/>
  <c r="E442" i="62" l="1"/>
  <c r="I764" i="62"/>
  <c r="H764" i="62"/>
  <c r="G764" i="62"/>
  <c r="I763" i="62"/>
  <c r="H763" i="62"/>
  <c r="G763" i="62"/>
  <c r="I762" i="62"/>
  <c r="H762" i="62"/>
  <c r="G762" i="62"/>
  <c r="I761" i="62"/>
  <c r="H761" i="62"/>
  <c r="G761" i="62"/>
  <c r="I760" i="62"/>
  <c r="H760" i="62"/>
  <c r="I750" i="62"/>
  <c r="H750" i="62"/>
  <c r="G750" i="62"/>
  <c r="I749" i="62"/>
  <c r="H749" i="62"/>
  <c r="G749" i="62"/>
  <c r="I748" i="62"/>
  <c r="H748" i="62"/>
  <c r="G748" i="62"/>
  <c r="I747" i="62"/>
  <c r="H747" i="62"/>
  <c r="G747" i="62"/>
  <c r="I746" i="62"/>
  <c r="H746" i="62"/>
  <c r="G746" i="62"/>
  <c r="I720" i="62"/>
  <c r="H720" i="62"/>
  <c r="G720" i="62"/>
  <c r="I719" i="62"/>
  <c r="H719" i="62"/>
  <c r="G719" i="62"/>
  <c r="I718" i="62"/>
  <c r="H718" i="62"/>
  <c r="G718" i="62"/>
  <c r="I717" i="62"/>
  <c r="H717" i="62"/>
  <c r="G717" i="62"/>
  <c r="I716" i="62"/>
  <c r="H716" i="62"/>
  <c r="G716" i="62"/>
  <c r="I690" i="62"/>
  <c r="H690" i="62"/>
  <c r="G690" i="62"/>
  <c r="I689" i="62"/>
  <c r="H689" i="62"/>
  <c r="G689" i="62"/>
  <c r="I688" i="62"/>
  <c r="H688" i="62"/>
  <c r="G688" i="62"/>
  <c r="I687" i="62"/>
  <c r="H687" i="62"/>
  <c r="G687" i="62"/>
  <c r="I676" i="62"/>
  <c r="H676" i="62"/>
  <c r="G676" i="62"/>
  <c r="I675" i="62"/>
  <c r="H675" i="62"/>
  <c r="G675" i="62"/>
  <c r="I674" i="62"/>
  <c r="H674" i="62"/>
  <c r="G674" i="62"/>
  <c r="I673" i="62"/>
  <c r="H673" i="62"/>
  <c r="G673" i="62"/>
  <c r="I310" i="62"/>
  <c r="G112" i="62"/>
  <c r="G128" i="62"/>
  <c r="G136" i="62"/>
  <c r="G310" i="62"/>
  <c r="G380" i="62"/>
  <c r="G388" i="62"/>
  <c r="G410" i="62"/>
  <c r="G490" i="62"/>
  <c r="G498" i="62"/>
  <c r="G506" i="62"/>
  <c r="G514" i="62"/>
  <c r="G522" i="62"/>
  <c r="G530" i="62"/>
  <c r="G538" i="62"/>
  <c r="G546" i="62"/>
  <c r="G554" i="62"/>
  <c r="G680" i="62"/>
  <c r="G768" i="62"/>
  <c r="G776" i="62"/>
  <c r="H827" i="62" l="1"/>
  <c r="I829" i="62"/>
  <c r="G830" i="62"/>
  <c r="G829" i="62"/>
  <c r="H830" i="62"/>
  <c r="I827" i="62"/>
  <c r="G827" i="62"/>
  <c r="H829" i="62"/>
  <c r="I830" i="62"/>
  <c r="G826" i="62"/>
  <c r="H826" i="62"/>
  <c r="I826" i="62"/>
  <c r="H672" i="62"/>
  <c r="H686" i="62"/>
  <c r="I672" i="62"/>
  <c r="I686" i="62"/>
  <c r="G672" i="62"/>
  <c r="G686" i="62"/>
  <c r="G760" i="62"/>
  <c r="G72" i="62"/>
  <c r="H72" i="62"/>
  <c r="I72" i="62"/>
  <c r="F294" i="62" l="1"/>
  <c r="F182" i="62"/>
  <c r="F88" i="62"/>
  <c r="F680" i="62"/>
  <c r="F380" i="62"/>
  <c r="F356" i="62"/>
  <c r="F348" i="62"/>
  <c r="F332" i="62"/>
  <c r="F120" i="62"/>
  <c r="F96" i="62"/>
  <c r="F761" i="62"/>
  <c r="E761" i="62"/>
  <c r="E760" i="62"/>
  <c r="F764" i="62"/>
  <c r="E764" i="62"/>
  <c r="F763" i="62"/>
  <c r="E763" i="62"/>
  <c r="F762" i="62"/>
  <c r="E762" i="62"/>
  <c r="F776" i="62"/>
  <c r="F768" i="62"/>
  <c r="D764" i="62" l="1"/>
  <c r="D762" i="62"/>
  <c r="D761" i="62"/>
  <c r="D763" i="62"/>
  <c r="F760" i="62"/>
  <c r="D760" i="62" l="1"/>
  <c r="F750" i="62"/>
  <c r="E750" i="62"/>
  <c r="F749" i="62"/>
  <c r="E749" i="62"/>
  <c r="F748" i="62"/>
  <c r="E748" i="62"/>
  <c r="F747" i="62"/>
  <c r="E747" i="62"/>
  <c r="F746" i="62"/>
  <c r="E754" i="62"/>
  <c r="E746" i="62" s="1"/>
  <c r="F720" i="62"/>
  <c r="E720" i="62"/>
  <c r="F719" i="62"/>
  <c r="E719" i="62"/>
  <c r="F718" i="62"/>
  <c r="F717" i="62"/>
  <c r="E717" i="62"/>
  <c r="F716" i="62"/>
  <c r="E740" i="62"/>
  <c r="E732" i="62"/>
  <c r="E724" i="62"/>
  <c r="F690" i="62"/>
  <c r="E690" i="62"/>
  <c r="F689" i="62"/>
  <c r="E689" i="62"/>
  <c r="F688" i="62"/>
  <c r="E688" i="62"/>
  <c r="F687" i="62"/>
  <c r="E687" i="62"/>
  <c r="E710" i="62"/>
  <c r="E702" i="62"/>
  <c r="E694" i="62"/>
  <c r="F676" i="62"/>
  <c r="E676" i="62"/>
  <c r="F675" i="62"/>
  <c r="E675" i="62"/>
  <c r="F674" i="62"/>
  <c r="E674" i="62"/>
  <c r="F673" i="62"/>
  <c r="E673" i="62"/>
  <c r="E680" i="62"/>
  <c r="E658" i="62"/>
  <c r="E650" i="62"/>
  <c r="E634" i="62"/>
  <c r="F530" i="62"/>
  <c r="E530" i="62"/>
  <c r="E522" i="62"/>
  <c r="E514" i="62"/>
  <c r="E506" i="62"/>
  <c r="F522" i="62"/>
  <c r="F514" i="62"/>
  <c r="F490" i="62"/>
  <c r="F506" i="62"/>
  <c r="F482" i="62"/>
  <c r="E482" i="62"/>
  <c r="E450" i="62"/>
  <c r="E434" i="62"/>
  <c r="E426" i="62"/>
  <c r="E418" i="62"/>
  <c r="F410" i="62"/>
  <c r="E388" i="62"/>
  <c r="F364" i="62"/>
  <c r="D673" i="62" l="1"/>
  <c r="D675" i="62"/>
  <c r="D688" i="62"/>
  <c r="D690" i="62"/>
  <c r="D718" i="62"/>
  <c r="D720" i="62"/>
  <c r="D747" i="62"/>
  <c r="D749" i="62"/>
  <c r="D687" i="62"/>
  <c r="D689" i="62"/>
  <c r="D717" i="62"/>
  <c r="D719" i="62"/>
  <c r="D748" i="62"/>
  <c r="D750" i="62"/>
  <c r="D674" i="62"/>
  <c r="D676" i="62"/>
  <c r="F672" i="62"/>
  <c r="E672" i="62"/>
  <c r="F686" i="62"/>
  <c r="E686" i="62"/>
  <c r="E716" i="62"/>
  <c r="E380" i="62"/>
  <c r="E372" i="62"/>
  <c r="E364" i="62"/>
  <c r="E356" i="62"/>
  <c r="E348" i="62"/>
  <c r="E340" i="62"/>
  <c r="E332" i="62"/>
  <c r="D672" i="62" l="1"/>
  <c r="D716" i="62"/>
  <c r="D746" i="62"/>
  <c r="D686" i="62"/>
  <c r="E310" i="62"/>
  <c r="E302" i="62"/>
  <c r="E294" i="62"/>
  <c r="E286" i="62"/>
  <c r="E278" i="62"/>
  <c r="E270" i="62"/>
  <c r="F256" i="62"/>
  <c r="F232" i="62" s="1"/>
  <c r="E248" i="62"/>
  <c r="E240" i="62"/>
  <c r="F830" i="62"/>
  <c r="E830" i="62"/>
  <c r="F829" i="62"/>
  <c r="F827" i="62"/>
  <c r="E827" i="62"/>
  <c r="D827" i="62" l="1"/>
  <c r="D235" i="62"/>
  <c r="E829" i="62"/>
  <c r="D234" i="62"/>
  <c r="D236" i="62"/>
  <c r="D257" i="62"/>
  <c r="D256" i="62" s="1"/>
  <c r="E826" i="62"/>
  <c r="F826" i="62"/>
  <c r="E256" i="62"/>
  <c r="E232" i="62" s="1"/>
  <c r="E218" i="62"/>
  <c r="F210" i="62"/>
  <c r="E210" i="62"/>
  <c r="E196" i="62"/>
  <c r="D233" i="62" l="1"/>
  <c r="D232" i="62" s="1"/>
  <c r="E182" i="62"/>
  <c r="E174" i="62"/>
  <c r="E166" i="62"/>
  <c r="E120" i="62"/>
  <c r="E104" i="62"/>
  <c r="E96" i="62"/>
  <c r="E88" i="62"/>
  <c r="E80" i="62"/>
  <c r="F42" i="62"/>
  <c r="F10" i="62" s="1"/>
  <c r="E58" i="62"/>
  <c r="E50" i="62"/>
  <c r="E42" i="62"/>
  <c r="E34" i="62"/>
  <c r="E26" i="62"/>
  <c r="E18" i="62"/>
  <c r="E10" i="62" l="1"/>
  <c r="G825" i="62"/>
  <c r="F72" i="62"/>
  <c r="F825" i="62" l="1"/>
  <c r="H310" i="62" l="1"/>
  <c r="D826" i="62" l="1"/>
  <c r="D829" i="62"/>
  <c r="D830" i="62"/>
  <c r="E72" i="62"/>
  <c r="H610" i="62" l="1"/>
  <c r="H618" i="62"/>
  <c r="I618" i="62"/>
  <c r="I466" i="62"/>
  <c r="H466" i="62"/>
  <c r="H410" i="62"/>
  <c r="I410" i="62"/>
  <c r="I474" i="62"/>
  <c r="H474" i="62"/>
  <c r="H594" i="62"/>
  <c r="H586" i="62"/>
  <c r="I554" i="62"/>
  <c r="H554" i="62"/>
  <c r="I546" i="62"/>
  <c r="H546" i="62"/>
  <c r="I538" i="62"/>
  <c r="H538" i="62"/>
  <c r="H570" i="62" l="1"/>
  <c r="H562" i="62"/>
  <c r="H498" i="62"/>
  <c r="I498" i="62"/>
  <c r="H490" i="62"/>
  <c r="H388" i="62" l="1"/>
  <c r="H380" i="62" l="1"/>
  <c r="I380" i="62"/>
  <c r="I825" i="62" l="1"/>
  <c r="E825" i="62" l="1"/>
  <c r="H825" i="62" l="1"/>
  <c r="D825" i="62" l="1"/>
</calcChain>
</file>

<file path=xl/sharedStrings.xml><?xml version="1.0" encoding="utf-8"?>
<sst xmlns="http://schemas.openxmlformats.org/spreadsheetml/2006/main" count="2482" uniqueCount="537">
  <si>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</si>
  <si>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</si>
  <si>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</si>
  <si>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</si>
  <si>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</si>
  <si>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</si>
  <si>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</si>
  <si>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переходящий</t>
  </si>
  <si>
    <t>соглашение</t>
  </si>
  <si>
    <t>муниципальная</t>
  </si>
  <si>
    <t>Петропавловск-Камчатский городской округ</t>
  </si>
  <si>
    <t>региональная</t>
  </si>
  <si>
    <t>Елизовский муниципальный район</t>
  </si>
  <si>
    <t>Мильковский муниципальный район</t>
  </si>
  <si>
    <t>Усть-Камчатский муниципальный район</t>
  </si>
  <si>
    <t>Быстринский муниципальный район</t>
  </si>
  <si>
    <t>Министерство строительства Камчатского края</t>
  </si>
  <si>
    <t>вновь начинаемый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</si>
  <si>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</si>
  <si>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</si>
  <si>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Министерство ЖКХ и энергетики Камчатского края</t>
  </si>
  <si>
    <t>Агентство по ветеринарии Камчатского края</t>
  </si>
  <si>
    <t>Министерство здравоохранения Камчатского края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</si>
  <si>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</si>
  <si>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</si>
  <si>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социального развития и труда Камчатского края</t>
  </si>
  <si>
    <t>1.</t>
  </si>
  <si>
    <t>1.1.</t>
  </si>
  <si>
    <t>1.2.</t>
  </si>
  <si>
    <t>1.3.</t>
  </si>
  <si>
    <t>1.4.</t>
  </si>
  <si>
    <t>1.6.</t>
  </si>
  <si>
    <t>2.</t>
  </si>
  <si>
    <t>3.</t>
  </si>
  <si>
    <t>2.1.</t>
  </si>
  <si>
    <t>2.2.</t>
  </si>
  <si>
    <t>2.3.</t>
  </si>
  <si>
    <t>2.4.</t>
  </si>
  <si>
    <t>3.1.</t>
  </si>
  <si>
    <t>4.</t>
  </si>
  <si>
    <t>4.1.</t>
  </si>
  <si>
    <t>5.</t>
  </si>
  <si>
    <t>5.1.</t>
  </si>
  <si>
    <t>5.2.</t>
  </si>
  <si>
    <t>8.</t>
  </si>
  <si>
    <t>8.1.</t>
  </si>
  <si>
    <t>8.2.</t>
  </si>
  <si>
    <t>9.</t>
  </si>
  <si>
    <t>9.1.</t>
  </si>
  <si>
    <t>10.</t>
  </si>
  <si>
    <t>13.</t>
  </si>
  <si>
    <t>13.1.</t>
  </si>
  <si>
    <t>6.</t>
  </si>
  <si>
    <t>6.1.</t>
  </si>
  <si>
    <t>7.</t>
  </si>
  <si>
    <t>7.1.</t>
  </si>
  <si>
    <t>12.</t>
  </si>
  <si>
    <t>12.1.</t>
  </si>
  <si>
    <t>муниципальные образования в Камчатском крае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</si>
  <si>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</si>
  <si>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</si>
  <si>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 капитальных вложений в объекты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</si>
  <si>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</si>
  <si>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Министерство имущественных и земельных отношений Камчатского края</t>
  </si>
  <si>
    <t>администрации муниципальных образований в Камчатском крае</t>
  </si>
  <si>
    <t>получатель средств краевого бюджета</t>
  </si>
  <si>
    <t>2019 год</t>
  </si>
  <si>
    <t>250 мест 4208,3 м2</t>
  </si>
  <si>
    <t>Министерство культуры Камчатского края</t>
  </si>
  <si>
    <t>государственный (муниципальный) заказчик Камчатского  края</t>
  </si>
  <si>
    <t>11.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</si>
  <si>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</si>
  <si>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</si>
  <si>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</si>
  <si>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</si>
  <si>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</si>
  <si>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Эссовское сельское поселение</t>
  </si>
  <si>
    <t>Камчатский театр кукол г. Петропавловск-Камчатский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</si>
  <si>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</si>
  <si>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</si>
  <si>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Строительство автозимника продленного действия  Анавгай - Палана на участке км 0 - км 16</t>
  </si>
  <si>
    <t>приобретение</t>
  </si>
  <si>
    <t>КГКУ "Служба заказчика Министерства строительства Камчатского края"</t>
  </si>
  <si>
    <t>Министерство специальных программ и по делам казачества Камчатского края</t>
  </si>
  <si>
    <t xml:space="preserve">11,995 км </t>
  </si>
  <si>
    <t>сметная стоимость в ценах соответствующих лет или предполагаемая (предельная) стоимость, либо стоимость приобретения</t>
  </si>
  <si>
    <t>Государственная программа Камчатского края "Развитие здравоохранения Камчатского края"</t>
  </si>
  <si>
    <t>2021 год</t>
  </si>
  <si>
    <t>Пенжинский муниципальный район в Камчатском крае</t>
  </si>
  <si>
    <t>Строительство фельдшерско-акушерского пункта, расположенного в  Камчатском крае Пенжинском муниципальном  районе с. Аянка</t>
  </si>
  <si>
    <t>Соболевский муниципальный район в Камчатском крае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</si>
  <si>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</si>
  <si>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</si>
  <si>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</si>
  <si>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</si>
  <si>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</si>
  <si>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1516 зрительских мест на трибунах           74 161 м2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</si>
  <si>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</si>
  <si>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пассажирского автомобильного транспорта"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</si>
  <si>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</si>
  <si>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"Социальное и экономическое развитие территории с особым статусом "Корякский округ"". Подпрограмма "Обеспечение доступным и комфортным жильем и коммунальными услугами населения Корякского округа".</t>
  </si>
  <si>
    <t>Государственная программа Камчатского края "Социальное и экономическое развитие территории с особым статусом "Корякский округ""</t>
  </si>
  <si>
    <t>Государственная программа Камчатского края "Безопасная Камчатка"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</si>
  <si>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</si>
  <si>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ГБУЗ "Камчатская краевая больница им. А.С. Лукашевского"</t>
  </si>
  <si>
    <t xml:space="preserve">Елизовский муниципальный район  </t>
  </si>
  <si>
    <t>9.2.</t>
  </si>
  <si>
    <t>2.5.</t>
  </si>
  <si>
    <t>Агентство по обращению с отходами Камчатского края</t>
  </si>
  <si>
    <t>3.2.</t>
  </si>
  <si>
    <t>450 коек/150 посещений в смену</t>
  </si>
  <si>
    <t>894 260,95 тыс. рублей</t>
  </si>
  <si>
    <t>9.4.</t>
  </si>
  <si>
    <t>9.7.</t>
  </si>
  <si>
    <t>Усть-Большерецкий муниципальный район</t>
  </si>
  <si>
    <t>9.11.</t>
  </si>
  <si>
    <t>Тигильский муниципальный район</t>
  </si>
  <si>
    <t>150 мест</t>
  </si>
  <si>
    <t>Карагинский муниципальный район</t>
  </si>
  <si>
    <t>Соболевский муниципальный район</t>
  </si>
  <si>
    <t>Здание МАУК "Городской дом культуры СРВ". Реконструкция.</t>
  </si>
  <si>
    <t>2020 год</t>
  </si>
  <si>
    <t xml:space="preserve">3,07 км </t>
  </si>
  <si>
    <t xml:space="preserve">Строительство мостового перехода через р. Тигиль на 224 км автомобильной дороги Анавгай - Палана </t>
  </si>
  <si>
    <t>Администрация Петропавловск-Камчатского городского округа</t>
  </si>
  <si>
    <t>3,927 км</t>
  </si>
  <si>
    <t>Автомобильная дорога по ул. Ларина с устройством транспортной развязки и водопропускными сооружениями (от остановки "Кольцо по улице Ларина" до пересечения с магистральной улицей в районе перспективной застройки) в городе Петропавловске-Камчатском</t>
  </si>
  <si>
    <t>1,096 км</t>
  </si>
  <si>
    <t>Администрация Елизовского муниципального района</t>
  </si>
  <si>
    <t xml:space="preserve">Детский сад на 150 мест в с. Соболево Соболевского района </t>
  </si>
  <si>
    <t>сельское поселение "село Вывенка"</t>
  </si>
  <si>
    <t>Вилючинский городской округ</t>
  </si>
  <si>
    <t xml:space="preserve">Городской округ "поселок Палана" </t>
  </si>
  <si>
    <t xml:space="preserve">Администрация городского округа "поселок Палана" </t>
  </si>
  <si>
    <t xml:space="preserve">300 м. куб в сутки </t>
  </si>
  <si>
    <t xml:space="preserve">250 м. куб в сутки </t>
  </si>
  <si>
    <t xml:space="preserve">332,90 куб. м /  сутки </t>
  </si>
  <si>
    <t>Министерство спорта Камчатского края</t>
  </si>
  <si>
    <t>КГБУ "Елизовская рай СББЖ"</t>
  </si>
  <si>
    <t>КГБУ "Быстринская рай СББЖ"</t>
  </si>
  <si>
    <t>2025 год</t>
  </si>
  <si>
    <t>11 994 770,0 тыс. рублей</t>
  </si>
  <si>
    <t>90 000,00 тыс. рублей</t>
  </si>
  <si>
    <t xml:space="preserve"> 2022 год</t>
  </si>
  <si>
    <t>Государственная программа Камчатского края "Обращение с отходами производства и потребления в Камчатском крае"</t>
  </si>
  <si>
    <t>90 000,0 тыс. рублей</t>
  </si>
  <si>
    <t>Министерство образования и молодежной политики Камчатского края</t>
  </si>
  <si>
    <t>2022 год</t>
  </si>
  <si>
    <t>2023 год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</si>
  <si>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</si>
  <si>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</si>
  <si>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Средняя общеобразовательная школа в г. Елизово по ул. Сопочная</t>
  </si>
  <si>
    <t>990 мест</t>
  </si>
  <si>
    <t>Детский сад на 150 мест в п. Оссора Карагинского района</t>
  </si>
  <si>
    <t>2.6.</t>
  </si>
  <si>
    <t>307 108,63                  тыс. рублей</t>
  </si>
  <si>
    <t>2.7.</t>
  </si>
  <si>
    <t>Детский сад в с. Тиличики Олюторского района</t>
  </si>
  <si>
    <t>570 000,00 тыс. рублей</t>
  </si>
  <si>
    <t>Олюторский муниципальный район</t>
  </si>
  <si>
    <t>Строительство детского сада на 30 мест в с. Ковран Тигильского района</t>
  </si>
  <si>
    <t>30 мест</t>
  </si>
  <si>
    <t>257 880,56                     тыс. рублей</t>
  </si>
  <si>
    <t>300 мест</t>
  </si>
  <si>
    <t>Здание. Общеобразовательная школа по проспекту Рыбаков в г. Петропавловск-Камчатский</t>
  </si>
  <si>
    <t>650 мест</t>
  </si>
  <si>
    <t>851 511,62  тыс.рублей</t>
  </si>
  <si>
    <t>Начальная школа по адресу Космический проезд в г.Петропавловске-Камчатском</t>
  </si>
  <si>
    <t>500 мест</t>
  </si>
  <si>
    <t>738 340,61  тыс.рублей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</si>
  <si>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</si>
  <si>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2022 год, 7 лет</t>
  </si>
  <si>
    <t xml:space="preserve">Администрация Петропавловск-Камчатского городского округа </t>
  </si>
  <si>
    <t>Реконструкция здания КГБУ ДО "Корякская школа искусств им. Д.Б. Кабалевского"</t>
  </si>
  <si>
    <t>Городской округ «посёлок Палана»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</si>
  <si>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</t>
  </si>
  <si>
    <t>разработка проектной документации</t>
  </si>
  <si>
    <t>Строительство нового корпуса КГАСУ СО "Паратунский дом-интернат для престарелых и инвалидов"</t>
  </si>
  <si>
    <t>100  койко/мест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</si>
  <si>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</si>
  <si>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Стадион "Спартак" в г. Петропавловск-Камчатский</t>
  </si>
  <si>
    <t>2020 год, 3 года</t>
  </si>
  <si>
    <t>530 012,31 тыс. рублей</t>
  </si>
  <si>
    <t>7.6.</t>
  </si>
  <si>
    <t>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</si>
  <si>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</si>
  <si>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Строительство 2-х многоквартирных 9-этажных жилых домов в районе ул.Карбышева в г. Петропавловске-Камчатском. Жилой дом № 1 (блок-секции № 1,2,3)</t>
  </si>
  <si>
    <t xml:space="preserve">2020 год
                                     </t>
  </si>
  <si>
    <t>7 717,3 м2</t>
  </si>
  <si>
    <t>749 172,46 тыс. рублей</t>
  </si>
  <si>
    <t>Строительство 2-х многоквартирных 9-этажных жилых домов в районе ул.Карбышева в г. Петропавловске-Камчатском. Жилой дом № 2 (блок-секции № 4,5,6)</t>
  </si>
  <si>
    <t>746 135,24 тыс. рублей</t>
  </si>
  <si>
    <t>Многоквартирный жилой дом поз. 15 в микрорайоне "Северо-Западный" в г. Елизово</t>
  </si>
  <si>
    <t xml:space="preserve">2019 год
                                   </t>
  </si>
  <si>
    <t>7 616,11
м2</t>
  </si>
  <si>
    <t>402 748,93 тыс. рублей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</si>
  <si>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</si>
  <si>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Обеспечение  жильем эконом-класса специалистов социальной сферы, а также граждан стоящих в очереди на улучшение жилищных условий</t>
  </si>
  <si>
    <t>Формирование инженерной инфраструктуры в  целях жилищного строительства на территории Корякского округа</t>
  </si>
  <si>
    <t>Администрация сельского поселения "село Тигиль"</t>
  </si>
  <si>
    <t>Сельское поселение "село Тигиль"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</si>
  <si>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</si>
  <si>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>Строительство офиса врача общей практики в п. Крутогоровский Соболевского района Камчатского края (проектные работы)</t>
  </si>
  <si>
    <t>Государственная программа Камчатского края "Развитие здравоохранения Камчатского края". Подпрограмма "Совершенствование оказания экстренной медицинской помощи, включая эвакуацию в Камчатском крае"</t>
  </si>
  <si>
    <r>
      <t>Строительство вертолетных площадок при медицинских организациях</t>
    </r>
    <r>
      <rPr>
        <b/>
        <i/>
        <sz val="36"/>
        <color rgb="FFFF0000"/>
        <rFont val="Times New Roman"/>
        <family val="1"/>
        <charset val="204"/>
      </rPr>
      <t/>
    </r>
  </si>
  <si>
    <t>3.3.</t>
  </si>
  <si>
    <t>Ледовый каток "Вулкан" в г. Петропавловске-Камчатском (в том числе проектные работы)</t>
  </si>
  <si>
    <t>КГБУ "Спортивная школа по хоккею"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</si>
  <si>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</si>
  <si>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субсидии на осуществление капитальных вложений в объекты государственной (муниципальной) собственности бюджетных учреждений</t>
  </si>
  <si>
    <t>6.2.</t>
  </si>
  <si>
    <t>6.3.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</si>
  <si>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"Устойчивое развитие сельских территорий"</t>
  </si>
  <si>
    <t>Строительство, реконструкция, проектирование автомобильных дорог, расположенных в сельской местности</t>
  </si>
  <si>
    <t>7.2.</t>
  </si>
  <si>
    <t>7.3.</t>
  </si>
  <si>
    <t>7.4.</t>
  </si>
  <si>
    <t>7.5.</t>
  </si>
  <si>
    <t>Сейсмоусиление здания ГБУЗ "Петропавловск-Камчатская городская детская поликлиника № 1"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</si>
  <si>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«О порядке предоставления жилых помещений жилищного фонда Камчатского края по договорам социального найма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</si>
  <si>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</si>
  <si>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</si>
  <si>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8.3.</t>
  </si>
  <si>
    <t>8.4.</t>
  </si>
  <si>
    <t>8.5.</t>
  </si>
  <si>
    <t>8.7.</t>
  </si>
  <si>
    <t>8.8.</t>
  </si>
  <si>
    <t>0,38 кВ</t>
  </si>
  <si>
    <t>Городской округ "поселок Палана"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</si>
  <si>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</si>
  <si>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Строительство системы хозяйственно-питьевого водоснабжения с. Лесная Тигильского района (в том числе разработка проектной документации)</t>
  </si>
  <si>
    <t>100 м. куб/сутки</t>
  </si>
  <si>
    <t>сельское поселение  "село Лесная"</t>
  </si>
  <si>
    <t>администрация сельского поселения  "село Лесная"</t>
  </si>
  <si>
    <t>Обустройство водозаборных сооружений с бурением дополнительной скважины и строительством централизованной системы водоснабжения в с. Ивашка, Карагинского района ( в том числе разработка проектной документации)</t>
  </si>
  <si>
    <t>Сельское поселение "село Ивашка"</t>
  </si>
  <si>
    <t>Администрация сельского поселения "село Ивашка"</t>
  </si>
  <si>
    <t>160 510,20 тыс. рублей</t>
  </si>
  <si>
    <t>Обустройство водозаборных сооружений с бурением дополнительной скважины и строительством централизованной системы водоснабжения в с. Апука Олюторского района ( в том числе разработка проектной документации)</t>
  </si>
  <si>
    <t>Сельское поселение "село Апука"</t>
  </si>
  <si>
    <t>Администрация сельского поселения "село Апука"</t>
  </si>
  <si>
    <t>110 408,16 тыс. рублей</t>
  </si>
  <si>
    <t>Строительство водозаборных сооружений и системы водоснабжения села Вывенка Олюторского муниципального района (в том числе разработка проектной документации)</t>
  </si>
  <si>
    <t>Сельское поселение "село Вывенка"</t>
  </si>
  <si>
    <t>Администрация сельского поселения "село Вывенка"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</si>
  <si>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</si>
  <si>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</si>
  <si>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</si>
  <si>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829 344,00 тыс. руб. 
в ценах 2 кв. 2016 г.</t>
  </si>
  <si>
    <t>Реконструкция внутрипоселковых сетей водопровода пгт. Палана Тигильского района Камчатского края</t>
  </si>
  <si>
    <t>7340,0 п. м.</t>
  </si>
  <si>
    <t>58 736,38 тыс. рублей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</si>
  <si>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 улиц Березовая, Зеленая, Южная, Кедровая, пер. Медвежий угол, ул. им. Девяткина, ул. Линейная с. Эссо Быстринского района Камчатского края ( том числе проектные работы)</t>
  </si>
  <si>
    <t>Администрация Эссовского сельского поселения</t>
  </si>
  <si>
    <t>239 696,08 тыс. рублей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</si>
  <si>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</si>
  <si>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9.3.</t>
  </si>
  <si>
    <t>Реконструкция автомобильной дороги Елизово - Паратунка на участке мостового перехода через реку Половинка. 2 этап - Берегоукрепление, устройство освещения на набережной</t>
  </si>
  <si>
    <t>Магистраль общегородского значения от поста ГАИ до ул. Академика Королёва с развязкой в микрорайоне Северо-Восток в г. Петропавловске-Камчатском</t>
  </si>
  <si>
    <t>9.6.</t>
  </si>
  <si>
    <t>10,983 км / 76,25 п. м.</t>
  </si>
  <si>
    <t>1 149 437,252 тыс. рублей</t>
  </si>
  <si>
    <t>9.8.</t>
  </si>
  <si>
    <t>1 342 749,831 тыс. рублей</t>
  </si>
  <si>
    <t>9.9.</t>
  </si>
  <si>
    <t>Реконструкция автомобильной дороги Петропавловск-Камчатский – Мильково  на участке км 12 - км 17 с подъездом к федеральной дороге. 1 этап</t>
  </si>
  <si>
    <t>9.12.</t>
  </si>
  <si>
    <t>9.13.</t>
  </si>
  <si>
    <t>9.14.</t>
  </si>
  <si>
    <t>9.15.</t>
  </si>
  <si>
    <t>Строительство автомобильной дороги Анавгай - Палана на участке км 225 - км 231</t>
  </si>
  <si>
    <t>9.16.</t>
  </si>
  <si>
    <t>9.17.</t>
  </si>
  <si>
    <t>9.18.</t>
  </si>
  <si>
    <t>9.19.</t>
  </si>
  <si>
    <t>9.20.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</si>
  <si>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</si>
  <si>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9.21.</t>
  </si>
  <si>
    <t>9.22.</t>
  </si>
  <si>
    <t>Приобретение грузопассажирских барж грузоподъёмностью 20 тонн</t>
  </si>
  <si>
    <t>9.23.</t>
  </si>
  <si>
    <t>Приобретение судов на воздушной подушке</t>
  </si>
  <si>
    <t>250 пассажиров, 1,2 тыс. тонн груза в год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</si>
  <si>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</si>
  <si>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</si>
  <si>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ноябрь 2019 года                11 месяцев</t>
  </si>
  <si>
    <t>Строительство отделения врача общей практики, расположенного в Камчатском крае Быстринском муниципальном районе с.Анавгай</t>
  </si>
  <si>
    <t>36 800,00 тыс. рублей</t>
  </si>
  <si>
    <t>ГБУЗ КК "Петропавловск-Камчатская городская детская  поликлиника № 1"</t>
  </si>
  <si>
    <t xml:space="preserve"> 180 000,0 тыс.руб.</t>
  </si>
  <si>
    <t>ГБУЗ КК "Тигильская районная больница"</t>
  </si>
  <si>
    <t>1 350,0             тыс. рублей</t>
  </si>
  <si>
    <t>1 ед.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</si>
  <si>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</si>
  <si>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14.</t>
  </si>
  <si>
    <t xml:space="preserve">Строительство Камчатской краевой больницы (1 этап)
</t>
  </si>
  <si>
    <t>67 чел/час</t>
  </si>
  <si>
    <t xml:space="preserve">2019 год, 
4 года </t>
  </si>
  <si>
    <t xml:space="preserve">Министерство транспорта и дорожного строительства Камчатского края </t>
  </si>
  <si>
    <t>Реконструкция автомобильной дороги Петропавловск-Камчатский - Мильково на участке км 181 - км 195 (1 этап)</t>
  </si>
  <si>
    <t xml:space="preserve">2021 год, 
4 года </t>
  </si>
  <si>
    <t>7,000 км</t>
  </si>
  <si>
    <t>Реконструкция автомобильной дороги Петропавловск-Камчатский - Мильково на участке км 181 - км 195 (2 этап)</t>
  </si>
  <si>
    <t>7,003 км/ 34,120 п.м.</t>
  </si>
  <si>
    <t>Реконструкция автомобильной дороги Петропавловск-Камчатский - Мильково на участке км 195 - км 208 (1 этап)</t>
  </si>
  <si>
    <t>7,750 км / 40,950 п.м.</t>
  </si>
  <si>
    <t>Реконструкция автомобильной дороги Петропавловск-Камчатский - Мильково на участке км 195 - км 208 (2 этап)</t>
  </si>
  <si>
    <t>5,8540 км</t>
  </si>
  <si>
    <t>2020 год,
 2 года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</si>
  <si>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дороге» 2 этап </t>
  </si>
  <si>
    <t>2022 год,
 3 года</t>
  </si>
  <si>
    <t xml:space="preserve">4,973 км </t>
  </si>
  <si>
    <t>Реконструкция автомобильной дороги Петропавловск-Камчатский – Мильково  на участке км 12 - км 17 с подъездом к федеральной дороге» 3 этап</t>
  </si>
  <si>
    <t>2023 год,
 3 года</t>
  </si>
  <si>
    <t xml:space="preserve">5 км </t>
  </si>
  <si>
    <t xml:space="preserve">2 419 247,327 (уточнится проектом) </t>
  </si>
  <si>
    <t>2024 год,
5 лет</t>
  </si>
  <si>
    <t>5 807 665,012 (уточнится проектом)</t>
  </si>
  <si>
    <t>15,859 км / 79,67 п.м.</t>
  </si>
  <si>
    <t xml:space="preserve">Строительство автозимника продленного действия  Анавгай -  Палана на участке км 17 - км 33 </t>
  </si>
  <si>
    <t xml:space="preserve">2023 год, 
3 года </t>
  </si>
  <si>
    <t xml:space="preserve">16,26 км </t>
  </si>
  <si>
    <t>2022 год, 
3 года</t>
  </si>
  <si>
    <t xml:space="preserve">6 км / 24,5 п.м. </t>
  </si>
  <si>
    <t xml:space="preserve">5 км / 320,9 п.м. </t>
  </si>
  <si>
    <t>5 км
(уточнится проектом)</t>
  </si>
  <si>
    <t xml:space="preserve">664 174,154 
(уточнится проектом) </t>
  </si>
  <si>
    <t>Строительство автозимника продленного действия Анавгай - Палана на участке км 214 - км 224</t>
  </si>
  <si>
    <t xml:space="preserve">Реконструкция автомобильной дороги  подъезд к совхозу Петропавловский на участке км 0 - км 4 </t>
  </si>
  <si>
    <t xml:space="preserve">2021 год, 
2 года </t>
  </si>
  <si>
    <t>4 км (уточнится проектом)</t>
  </si>
  <si>
    <t>557 630,885 (уточнится проектом)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</si>
  <si>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(1 этап)</t>
  </si>
  <si>
    <t xml:space="preserve">2023 год,
 3 года </t>
  </si>
  <si>
    <t>5,2 км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</si>
  <si>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(2 этап)</t>
  </si>
  <si>
    <t>2,8 км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</si>
  <si>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(3 этап)</t>
  </si>
  <si>
    <t>7,1 км</t>
  </si>
  <si>
    <t xml:space="preserve">2022 год,  
3 года 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</si>
  <si>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5 - км 15 (в том числе проектные работы)</t>
  </si>
  <si>
    <t>10 км (уточнится проектом)</t>
  </si>
  <si>
    <t>1 277,400 (уточнится проектом)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</si>
  <si>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5 - км 15</t>
  </si>
  <si>
    <t>11 км (уточнится проектом)</t>
  </si>
  <si>
    <t>1 339 000,000  (уточнится проектом)</t>
  </si>
  <si>
    <t xml:space="preserve"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15 - км 26 </t>
  </si>
  <si>
    <t xml:space="preserve">2024 год,  
3 года </t>
  </si>
  <si>
    <t xml:space="preserve">2019 год,  
2 года </t>
  </si>
  <si>
    <t>326,2 м.(берегоукрепление)</t>
  </si>
  <si>
    <t>62 304,744 тыс.рублей (уточнится проектом)</t>
  </si>
  <si>
    <t>Приобретение автопассажирского парома для организации функционирования паромной переправы через протоку Озерная между п. Усть-Камчатск и п. Крутоберегово – 1 единица</t>
  </si>
  <si>
    <t>приобритение</t>
  </si>
  <si>
    <t>Олюторскиймуниципальный район</t>
  </si>
  <si>
    <t xml:space="preserve">Государственная программа Камчатского края "Развитие транспортной системы в Камчатском крае". Подпрограмма 2 "Развитие пассажирского автомобильного транспорта". </t>
  </si>
  <si>
    <t>Реконструкция здания по ул. Карла Маркса, д. 31 под здание автовокзала в г. Петропавловске-Камчатском (в том числе разработка проектной документации)</t>
  </si>
  <si>
    <t>4,0 тыс.чел. в сутки</t>
  </si>
  <si>
    <t>Строительство дорожной инфраструктуры  1-ой очереди  микрорайона МОЛОДЕЖНЫЙ в  Пионерском сельском поселении</t>
  </si>
  <si>
    <t>Администрация Пионерского  сельского поселения</t>
  </si>
  <si>
    <t>Объездная дорога от Петропавловского шоссе до жилого района "Северо-Восток". I этап - от Петропавловского шоссе до ул. Солнечной</t>
  </si>
  <si>
    <t>7,59 км</t>
  </si>
  <si>
    <t xml:space="preserve">Проектирование автобусной остановки с разворотной плащадкой в с. Эссо </t>
  </si>
  <si>
    <t>Администрация Быстринского муниципального района</t>
  </si>
  <si>
    <t>Быстринский район Эссовское сельское поселение</t>
  </si>
  <si>
    <t>вновь начинаемый объект</t>
  </si>
  <si>
    <t>субсидии на софинансирование капитальных вложений  в объекты государственной (муниципальной) собственности</t>
  </si>
  <si>
    <t>-</t>
  </si>
  <si>
    <t>191,2 м3/сутки</t>
  </si>
  <si>
    <t>72512,24489 тыс. рублей</t>
  </si>
  <si>
    <t>Реконструкция электрических сетей ВЛ 0,38 кВ с КТП 0,4 кВ в посёлке Палана Камчатского края</t>
  </si>
  <si>
    <t>городской округ "поселок Палана"</t>
  </si>
  <si>
    <t>Администрация городского округа "поселок Палана"</t>
  </si>
  <si>
    <t>9.24.</t>
  </si>
  <si>
    <t>9.25.</t>
  </si>
  <si>
    <t>9.26.</t>
  </si>
  <si>
    <t>9.28.</t>
  </si>
  <si>
    <t>9.29.</t>
  </si>
  <si>
    <t>Строительство помещения ветеринарной лечебницы в с. Эссо Быстринского района Камчатского края</t>
  </si>
  <si>
    <t>2019 год, 1 год</t>
  </si>
  <si>
    <t>4681,72 тыс. рублей/2846,04 тыс. рублей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</si>
  <si>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</si>
  <si>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Государственная программа Камчатского края "Развитие внутреннего и въездного туризма в Камчатском крае"</t>
  </si>
  <si>
    <t>декабрь 2019 года, 11 месяцев</t>
  </si>
  <si>
    <t xml:space="preserve"> Проектирование и строительство полигона твердых бытовых отходов  в c. Тигиль Тигильского муниципального района (проектные работы)</t>
  </si>
  <si>
    <t>Проектирование и строительство полигона твердых бытовых отходов в городском округе п. Палана (проектные работы)</t>
  </si>
  <si>
    <t>Проектирование и строительство полигона твердых бытовых отходов на территории Мильковского муниципального района (проектные работы)</t>
  </si>
  <si>
    <t>85 368,163 тыс. рублей.</t>
  </si>
  <si>
    <t>Строительство "Пожарного депо на 2 выезда" в п. Озерновский</t>
  </si>
  <si>
    <t xml:space="preserve">переходящий </t>
  </si>
  <si>
    <t>14.1.</t>
  </si>
  <si>
    <t>14.2.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</si>
  <si>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</si>
  <si>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</si>
  <si>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</si>
  <si>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Реконструкция руслорегулирующнго сооружения реки Половинка, г. Елизово, Елизовский муниципальный район, Камчатский край</t>
  </si>
  <si>
    <t>Министерство природных ресурсов и экологии Камчатского края</t>
  </si>
  <si>
    <t>Министерство природных ресурсов и экологии</t>
  </si>
  <si>
    <t>2021 год, 1,5 года</t>
  </si>
  <si>
    <t>360 000,00 тыс. рублей</t>
  </si>
  <si>
    <t>45 918,36 тыс. руб.</t>
  </si>
  <si>
    <t xml:space="preserve">2020 год </t>
  </si>
  <si>
    <t>275 905,99000                   тыс. рублей</t>
  </si>
  <si>
    <t>1 625 869,68 тыс. рублей</t>
  </si>
  <si>
    <t>497 536,14  тыс. рублей</t>
  </si>
  <si>
    <t>1 343 162,72000  тыс.рублей</t>
  </si>
  <si>
    <t>Общеобразовательная школа на 300 мест в с. Оссора Карагинского района</t>
  </si>
  <si>
    <t>5,297 км / 303,91 п.м.</t>
  </si>
  <si>
    <t xml:space="preserve">Приобретение грузопассажирской баржи грузоподъёмностью 40 тонн </t>
  </si>
  <si>
    <t>1.5.</t>
  </si>
  <si>
    <t>9.27.</t>
  </si>
  <si>
    <t>2.8.</t>
  </si>
  <si>
    <t>8.6.</t>
  </si>
  <si>
    <t>9.5.</t>
  </si>
  <si>
    <t>9.10.</t>
  </si>
  <si>
    <t>9.30.</t>
  </si>
  <si>
    <t>9.31.</t>
  </si>
  <si>
    <t>9.32.</t>
  </si>
  <si>
    <t>9.33.</t>
  </si>
  <si>
    <t>10.1.</t>
  </si>
  <si>
    <t>11.1.</t>
  </si>
  <si>
    <t>11.2.</t>
  </si>
  <si>
    <t>11.3.</t>
  </si>
  <si>
    <t>12.2.</t>
  </si>
  <si>
    <t>12.3.</t>
  </si>
  <si>
    <t>2019-2021 годы</t>
  </si>
  <si>
    <t>Инвестиционная программа Камчатского края на 2019 год и на плановый период 2020-2021 годов и прогнозный период 2022-2023 годов</t>
  </si>
  <si>
    <t xml:space="preserve">Строительство помещения  ветеринарного участка КГБУ "Елизовская райСББЖ", п. Сокоч, Елизовский район Камчатского края
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</si>
  <si>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</si>
  <si>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Реконструкция здания, расположенного по адресу: Камчатский край, Тигильский район, пгт. Палана, ул. Поротова д. 24</t>
  </si>
  <si>
    <t>550 мест/ 176 чел/смену</t>
  </si>
  <si>
    <t>677 894,82 тыс. рублей</t>
  </si>
  <si>
    <t>5.3.</t>
  </si>
  <si>
    <t>Физкультурно-оздоровительный комплекс с плавательным бассейном в г. Петропавловске - Камчатском</t>
  </si>
  <si>
    <t>№ п/п</t>
  </si>
  <si>
    <t>срок подготовки проектной документации</t>
  </si>
  <si>
    <t xml:space="preserve">статус </t>
  </si>
  <si>
    <t>Строительство вертолетных площадок при медицинских организациях</t>
  </si>
  <si>
    <t>"Приложение к постановлению 
Правительства Камчатского края
от 08.11.2018 № 470-П</t>
  </si>
  <si>
    <t>".</t>
  </si>
  <si>
    <t>7.7.</t>
  </si>
  <si>
    <t>Комплекс многоквартирных домов в жилом районе Приморский города Вилючинска Камчатского края</t>
  </si>
  <si>
    <t>8.9.</t>
  </si>
  <si>
    <t>Канализационный коллектор протяженностью 1,218 км с канализационной насосной станцией и очистными сооружениями в жилом районе Рыбачий города Вилючинска Камчатского края</t>
  </si>
  <si>
    <t>3 769,92 м3/сут.</t>
  </si>
  <si>
    <t xml:space="preserve">2019 год                                   </t>
  </si>
  <si>
    <t>1.7.</t>
  </si>
  <si>
    <t>Строительство фельдшерско-акушерского пункта Качатский край, Олюторский муниципальный район, с. Вывенка</t>
  </si>
  <si>
    <t>56 500,0 тыс. рублей</t>
  </si>
  <si>
    <t>от 27.06.2014 № 41-1-5-0058-14.</t>
  </si>
  <si>
    <t>Строительство автовокзала регионального значения (проектные работы)</t>
  </si>
  <si>
    <t>2.9.</t>
  </si>
  <si>
    <t>Строительство детского сада по ул. Арсеньева, г. Петропавловск-Камчатский</t>
  </si>
  <si>
    <t>180 мест</t>
  </si>
  <si>
    <t>МКУ "Управление капитального строительства и ремонта" администрации ПКГО</t>
  </si>
  <si>
    <t>Приобретение помещений для реализации программ дошкольного образования в г. Елизово</t>
  </si>
  <si>
    <t>58 мест</t>
  </si>
  <si>
    <t>Администрация Елизовского муницпального района</t>
  </si>
  <si>
    <t>Елизовский муницпальный район</t>
  </si>
  <si>
    <t>2.10.</t>
  </si>
  <si>
    <t>от 28.08.2013 № 41-1-4-0073-13, от 30.08.2013 № 41-1-6-0076-13</t>
  </si>
  <si>
    <t>от 12.07.2017 № 41-1-1-3-0048-17, от 14.07.2017 № 1-1-6-0036-17</t>
  </si>
  <si>
    <t>от 06.12.2016 № 41-1-1-3-0088-16, от 13.02.2017 № 1-1-6-0007-17</t>
  </si>
  <si>
    <t>от 12.11.2017 № 41-1-1-3-0081-17</t>
  </si>
  <si>
    <t>от 23.08.2016 № 41-1-1-3-0060-16, от 24.08.16 № 1-1-6-0039-16</t>
  </si>
  <si>
    <t>от 21.12.2017 № 41-1-1-3-0095-17, от 30.03.2018 № 41-1-0041-18</t>
  </si>
  <si>
    <t>от 30.04.2015 № 41-1-5-0033-15</t>
  </si>
  <si>
    <t xml:space="preserve"> от 25.07.2017 № 41-1-1-3-0050-17, от 06.02.2018 № 41-1-0016-18 </t>
  </si>
  <si>
    <t>от 26.05.2017 № 1-1-6-0021-17, от 11.04.2017 № 41-1-1-3-0026-17</t>
  </si>
  <si>
    <t>от 01.10.2011 № 41-1-5-0093-14, от 01.10.2011 № 41-1-5-0045-14</t>
  </si>
  <si>
    <t>от 25.09.2013 № 41-1-4-0085-13, от 26.09.2013 № 41-1-6-0086-13</t>
  </si>
  <si>
    <t>от 27.02.2015 №41-1-3-0013-15</t>
  </si>
  <si>
    <t>от 18.07.2018 №41-1-1-3-0032-18</t>
  </si>
  <si>
    <t>от 23.12.2016 № 41-1-1-3-0093-16, от 16.06.2017 № 1-1-6-0027-17</t>
  </si>
  <si>
    <t>от 04.12.2017 № 41-1-1-3-0090-17, от 05.12.2017 № 1-1-6-0102-17</t>
  </si>
  <si>
    <t xml:space="preserve"> от 27.02.2018 № 41-1-1-3-0009-18, от 27.02.2018 № 41-1-0026-18</t>
  </si>
  <si>
    <t>типовой проект Арх. № 00014-2011</t>
  </si>
  <si>
    <t>от 30.03.2015 № 41-1-5-0023-15, от 31.03.2015 № 1-1-6-0007-15</t>
  </si>
  <si>
    <t>от 30.03.2015 №41-1-5-0025-15, от 31.03.2015 № 1-1-6-0008-15</t>
  </si>
  <si>
    <t xml:space="preserve"> от 21.08.2017 № 41-1-1-3-0057-17, от 13.10.2017 № 1-1-6-0079-17</t>
  </si>
  <si>
    <t xml:space="preserve">от 20.09.2016 № 41-1-1-3-0066-16, от 28.09.2016 № 1-1-6-0046-16 </t>
  </si>
  <si>
    <t>от 25.12.2012 № 41-1-3-0129-12</t>
  </si>
  <si>
    <t>от 05.07.2016 № 41-1-1-3-0049-16</t>
  </si>
  <si>
    <t>от 17.06.2005 № 1.11-93</t>
  </si>
  <si>
    <t>от 26.12.2017 № 41-1-1-3-0099-17
№ 41-1-0009-18 от 28.01.2018</t>
  </si>
  <si>
    <t xml:space="preserve">от 30.09.2013 № 41-1-5-0091-13, от 30.04.2014 №1-1-6-0016-14 </t>
  </si>
  <si>
    <t>от 30.09.2013 № 41-1-5-0090-13, от 14.05.2014 №1-1-6-0021-14</t>
  </si>
  <si>
    <t>от 14.06.2016 № 41-1-1-3-0040-16</t>
  </si>
  <si>
    <t>от 14.06.2016 № 41-1-1-3-0041-16</t>
  </si>
  <si>
    <t>от 17.06.2016 № 41-1-1-3-0042-16</t>
  </si>
  <si>
    <t>от 19.12.2016 № 41-1-1-3-0089-16, от 21.12.2016 № 1-1-6-0059-16</t>
  </si>
  <si>
    <t>от 03.03.2017 № 41-1-1-3-0013-17</t>
  </si>
  <si>
    <t>от 14.03.2017 № 41-1-1-3-0015-17</t>
  </si>
  <si>
    <t>от 22.09.2017 № 41-1-1-3-0064-17</t>
  </si>
  <si>
    <t xml:space="preserve">от 19.09.2017 № 41-1-1-3-0074-17 </t>
  </si>
  <si>
    <t xml:space="preserve">от 16.10.2017 № 41-1-1-3-0077-17 </t>
  </si>
  <si>
    <t>от 16.10.2017 № 41-1-1-3-0072-17</t>
  </si>
  <si>
    <t>от 28.11.2017 № 41-1-1-3-0089-17</t>
  </si>
  <si>
    <t>от 22.10.2017 № 41-1-1-3-0085-17</t>
  </si>
  <si>
    <t>от 08.12.2017 № 41-1-1-3-0093-17</t>
  </si>
  <si>
    <t>от 23.05.2017 № 41-1-1-3-0033-17</t>
  </si>
  <si>
    <t>от 16.11.2017 № 41-1-1-3-0083-17</t>
  </si>
  <si>
    <t xml:space="preserve">от 02.12.2015 № 41-1-5-0100-15, от 02.12.2015 № 1-1-6-0043-15 </t>
  </si>
  <si>
    <t>от 11.04.2018 № 41-1-1-3-0020-18</t>
  </si>
  <si>
    <t>от 07.07.2016 № 2-1-6-0034-16</t>
  </si>
  <si>
    <t>от 16.08.2017 № 1-1-6-0048-17, от 02.08.2017 № 41-1-1-3-0051-17</t>
  </si>
  <si>
    <t>от 12.04.2018 № 41-1-0053-18, от 05.12.2017 № 41-1-1-3-0091-17</t>
  </si>
  <si>
    <t>2018 год, 11 месяцев</t>
  </si>
  <si>
    <t>Зрительный зал - 282 места , кинозал - 70 мест</t>
  </si>
  <si>
    <t>466 362,73 тыс. рублей</t>
  </si>
  <si>
    <t>156 914,31 тыс. рублей</t>
  </si>
  <si>
    <t>9,36 га</t>
  </si>
  <si>
    <t>80 (среднесуточный пассажиропоток)</t>
  </si>
  <si>
    <t>70 000 пасс.,94,6 тыс. тонн груза в год</t>
  </si>
  <si>
    <t>12000 пассажиров, 0,5 тыс. тонн груза в год</t>
  </si>
  <si>
    <t>КГКУ «ЦОД»</t>
  </si>
  <si>
    <t>ГУП Камчатского края "Спецтранс"</t>
  </si>
  <si>
    <t xml:space="preserve">субсидии на осуществление капитальных вложений в объекты государственной (муниципальной) собственности </t>
  </si>
  <si>
    <t>15.</t>
  </si>
  <si>
    <t>15.1.</t>
  </si>
  <si>
    <t>15.2.</t>
  </si>
  <si>
    <t>15.3.</t>
  </si>
  <si>
    <t>Аппарат Губернатора и Правительства Камчатского края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</si>
  <si>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</si>
  <si>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Капитальные вложения в основные средства ГУП "Камчатстройэнергосервис" на проведение реконструкции помещений столовой и Большого зала заседаний, находящихся в здании, расположенном по адресу: г. Петропавловск-Камчатский, пл. Ленина, д.1</t>
  </si>
  <si>
    <t>ГУП КК "Камчатстрой-энергосервис"</t>
  </si>
  <si>
    <t>ГУП КК "Камчатстройэнерго-сервис"</t>
  </si>
  <si>
    <t>227 601,37 тыс. рублей</t>
  </si>
  <si>
    <t>Реконструкция наружного освещения фасада здания,  расположенного по адресу: г. П-Камчатский, пр. Циолковского, д. 52</t>
  </si>
  <si>
    <t>5 041,067 тыс. рублей</t>
  </si>
  <si>
    <t>Модернизация (замена) лифтов в здании Правительства Камчатского края (Дом Советов), расположенного по адресу: г. Петропавловск-Камчатский, пл. Ленина, д. 1, в том числе разработка проектно-сметной документации</t>
  </si>
  <si>
    <t>6 996,118 тыс. рублей</t>
  </si>
  <si>
    <t>Капитальные вложения в основные средства ГУП "Камчатстройэнергосервис" на проведение реконструкции объекта "Административное здание по адресу: г. Петропавловск-Камчатский, улица Советская, 35", разработка проектно-сметной документации</t>
  </si>
  <si>
    <t>11 900,00 тыс. рублей</t>
  </si>
  <si>
    <t>15.4.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</si>
  <si>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</si>
  <si>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расходы за счет остатков средств краевого бюджета прошлых лет</t>
  </si>
  <si>
    <t>Приложение к постановлению Правительства Камчатского края 
от 26.12.2018 № 565-П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</si>
</sst>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30"/>
      <name val="Calibri"/>
      <family val="2"/>
      <charset val="204"/>
      <scheme val="minor"/>
    </font>
    <font>
      <b/>
      <i/>
      <sz val="36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Calibri"/>
      <family val="2"/>
      <charset val="204"/>
      <scheme val="minor"/>
    </font>
    <font>
      <b/>
      <i/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Border="1"/>
    <xf numFmtId="0" fontId="3" fillId="0" borderId="0" xfId="0" applyFont="1"/>
    <xf numFmtId="0" fontId="6" fillId="0" borderId="0" xfId="0" applyFont="1"/>
    <xf numFmtId="0" fontId="5" fillId="0" borderId="0" xfId="0" applyFont="1" applyBorder="1"/>
    <xf numFmtId="0" fontId="6" fillId="2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10" fillId="0" borderId="0" xfId="0" applyFont="1"/>
    <xf numFmtId="1" fontId="5" fillId="0" borderId="2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Alignment="1"/>
    <xf numFmtId="0" fontId="10" fillId="0" borderId="0" xfId="0" applyFont="1" applyFill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7" fillId="3" borderId="13" xfId="0" applyNumberFormat="1" applyFont="1" applyFill="1" applyBorder="1" applyAlignment="1">
      <alignment horizontal="left" vertical="top" wrapText="1"/>
    </xf>
    <xf numFmtId="1" fontId="7" fillId="3" borderId="15" xfId="0" applyNumberFormat="1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left" vertical="top" wrapText="1"/>
    </xf>
    <xf numFmtId="1" fontId="7" fillId="0" borderId="14" xfId="0" applyNumberFormat="1" applyFont="1" applyBorder="1" applyAlignment="1">
      <alignment horizontal="left" vertical="top" wrapText="1"/>
    </xf>
    <xf numFmtId="1" fontId="7" fillId="0" borderId="15" xfId="0" applyNumberFormat="1" applyFont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top" wrapText="1"/>
    </xf>
    <xf numFmtId="1" fontId="7" fillId="3" borderId="1" xfId="0" applyNumberFormat="1" applyFont="1" applyFill="1" applyBorder="1" applyAlignment="1">
      <alignment horizontal="left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center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16" fontId="7" fillId="2" borderId="13" xfId="0" applyNumberFormat="1" applyFont="1" applyFill="1" applyBorder="1" applyAlignment="1">
      <alignment horizontal="left" vertical="top" wrapText="1"/>
    </xf>
    <xf numFmtId="16" fontId="7" fillId="2" borderId="14" xfId="0" applyNumberFormat="1" applyFont="1" applyFill="1" applyBorder="1" applyAlignment="1">
      <alignment horizontal="left" vertical="top" wrapText="1"/>
    </xf>
    <xf numFmtId="16" fontId="7" fillId="2" borderId="15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 textRotation="90" wrapText="1"/>
    </xf>
    <xf numFmtId="164" fontId="5" fillId="2" borderId="3" xfId="0" applyNumberFormat="1" applyFont="1" applyFill="1" applyBorder="1" applyAlignment="1">
      <alignment horizontal="center" vertical="center" textRotation="90" wrapText="1"/>
    </xf>
    <xf numFmtId="164" fontId="5" fillId="2" borderId="4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 3" xfId="2"/>
  </cellStyles>
  <dxfs count="0"/>
  <tableStyles count="0" defaultTableStyle="TableStyleMedium2" defaultPivotStyle="PivotStyleLight16"/>
  <colors>
    <mruColors>
      <color rgb="FFAAFE22"/>
      <color rgb="FFCCFFCC"/>
      <color rgb="FFFFCCCC"/>
      <color rgb="FFFA856E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832"/>
  <sheetViews>
    <sheetView tabSelected="1" view="pageBreakPreview" zoomScaleNormal="10" zoomScaleSheetLayoutView="100" workbookViewId="0">
      <selection activeCell="O1" sqref="O1:V1"/>
    </sheetView>
  </sheetViews>
  <sheetFormatPr defaultColWidth="9.140625" defaultRowHeight="39" x14ac:dyDescent="0.6"/>
  <cols>
    <col min="1" max="1" width="3.7109375" style="1" customWidth="1"/>
    <col min="2" max="2" width="2.42578125" style="2" customWidth="1"/>
    <col min="3" max="3" width="11" style="1" customWidth="1"/>
    <col min="4" max="4" width="10.7109375" style="1" customWidth="1"/>
    <col min="5" max="9" width="10.140625" style="1" customWidth="1"/>
    <col min="10" max="10" width="5.28515625" style="1" customWidth="1"/>
    <col min="11" max="11" width="2.5703125" style="1" customWidth="1"/>
    <col min="12" max="12" width="7.140625" style="1" customWidth="1"/>
    <col min="13" max="13" width="2.42578125" style="1" customWidth="1"/>
    <col min="14" max="14" width="6" style="1" customWidth="1"/>
    <col min="15" max="15" width="3.5703125" style="1" customWidth="1"/>
    <col min="16" max="16" width="8.28515625" style="1" customWidth="1"/>
    <col min="17" max="17" width="6.7109375" style="1" customWidth="1"/>
    <col min="18" max="18" width="2.42578125" style="1" customWidth="1"/>
    <col min="19" max="19" width="7.85546875" style="1" customWidth="1"/>
    <col min="20" max="20" width="4.28515625" style="1" customWidth="1"/>
    <col min="21" max="21" width="3.85546875" style="1" customWidth="1"/>
    <col min="22" max="22" width="5.5703125" style="1" customWidth="1"/>
    <col min="23" max="23" width="155.42578125" style="5" customWidth="1"/>
    <col min="24" max="16384" width="9.140625" style="1"/>
  </cols>
  <sheetData>
    <row r="1" spans="1:23" ht="60.75" customHeight="1" x14ac:dyDescent="0.6">
      <c r="A1" s="11"/>
      <c r="B1" s="1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53" t="s">
        <v>536</v>
      </c>
      <c r="P1" s="53"/>
      <c r="Q1" s="53"/>
      <c r="R1" s="53"/>
      <c r="S1" s="53"/>
      <c r="T1" s="53"/>
      <c r="U1" s="53"/>
      <c r="V1" s="53"/>
    </row>
    <row r="2" spans="1:23" ht="13.5" customHeight="1" x14ac:dyDescent="0.6">
      <c r="A2" s="11"/>
      <c r="B2" s="1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3" ht="59.25" customHeight="1" x14ac:dyDescent="0.6">
      <c r="A3" s="11"/>
      <c r="B3" s="1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3" t="s">
        <v>437</v>
      </c>
      <c r="P3" s="53"/>
      <c r="Q3" s="53"/>
      <c r="R3" s="53"/>
      <c r="S3" s="53"/>
      <c r="T3" s="53"/>
      <c r="U3" s="53"/>
      <c r="V3" s="53"/>
    </row>
    <row r="4" spans="1:23" s="3" customFormat="1" ht="13.5" customHeight="1" x14ac:dyDescent="0.3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61"/>
      <c r="R4" s="61"/>
      <c r="S4" s="61"/>
      <c r="T4" s="61"/>
      <c r="U4" s="61"/>
      <c r="V4" s="61"/>
    </row>
    <row r="5" spans="1:23" s="3" customFormat="1" ht="36.75" customHeight="1" x14ac:dyDescent="0.25">
      <c r="A5" s="62" t="s">
        <v>425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3" ht="6" customHeight="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1"/>
    </row>
    <row r="7" spans="1:23" s="6" customFormat="1" ht="128.25" customHeight="1" x14ac:dyDescent="0.15">
      <c r="A7" s="21" t="s">
        <v>433</v>
      </c>
      <c r="B7" s="63" t="s">
        <v>23</v>
      </c>
      <c r="C7" s="63"/>
      <c r="D7" s="21" t="s">
        <v>5</v>
      </c>
      <c r="E7" s="21" t="s">
        <v>66</v>
      </c>
      <c r="F7" s="22" t="s">
        <v>121</v>
      </c>
      <c r="G7" s="22" t="s">
        <v>87</v>
      </c>
      <c r="H7" s="22" t="s">
        <v>147</v>
      </c>
      <c r="I7" s="22" t="s">
        <v>148</v>
      </c>
      <c r="J7" s="9" t="s">
        <v>72</v>
      </c>
      <c r="K7" s="9" t="s">
        <v>434</v>
      </c>
      <c r="L7" s="9" t="s">
        <v>71</v>
      </c>
      <c r="M7" s="9" t="s">
        <v>4</v>
      </c>
      <c r="N7" s="9" t="s">
        <v>65</v>
      </c>
      <c r="O7" s="9" t="s">
        <v>69</v>
      </c>
      <c r="P7" s="9" t="s">
        <v>73</v>
      </c>
      <c r="Q7" s="9" t="s">
        <v>85</v>
      </c>
      <c r="R7" s="9" t="s">
        <v>74</v>
      </c>
      <c r="S7" s="9" t="s">
        <v>75</v>
      </c>
      <c r="T7" s="9" t="s">
        <v>435</v>
      </c>
      <c r="U7" s="10" t="s">
        <v>8</v>
      </c>
      <c r="V7" s="10" t="s">
        <v>6</v>
      </c>
    </row>
    <row r="8" spans="1:23" s="7" customFormat="1" ht="10.5" x14ac:dyDescent="0.2">
      <c r="A8" s="12">
        <v>1</v>
      </c>
      <c r="B8" s="64">
        <v>2</v>
      </c>
      <c r="C8" s="64"/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</row>
    <row r="9" spans="1:23" s="7" customFormat="1" ht="10.5" x14ac:dyDescent="0.2">
      <c r="A9" s="39" t="s">
        <v>26</v>
      </c>
      <c r="B9" s="71" t="s">
        <v>86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3" s="7" customFormat="1" ht="10.5" x14ac:dyDescent="0.2">
      <c r="A10" s="40"/>
      <c r="B10" s="43" t="s">
        <v>5</v>
      </c>
      <c r="C10" s="43"/>
      <c r="D10" s="13">
        <f>SUM(D11:D14)</f>
        <v>4389843.24</v>
      </c>
      <c r="E10" s="13">
        <f>E18+E26+E34+E42+E50+E58+E66</f>
        <v>1756743.24</v>
      </c>
      <c r="F10" s="13">
        <f t="shared" ref="F10:I11" si="0">F18+F26+F34+F42+F50+F58+F66</f>
        <v>2633100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</row>
    <row r="11" spans="1:23" s="6" customFormat="1" ht="9" x14ac:dyDescent="0.15">
      <c r="A11" s="40"/>
      <c r="B11" s="43" t="s">
        <v>0</v>
      </c>
      <c r="C11" s="43"/>
      <c r="D11" s="13">
        <f>E11+F11+G11+H11+I11</f>
        <v>3971400</v>
      </c>
      <c r="E11" s="13">
        <f>E19+E27+E35+E43+E51+E59+E67</f>
        <v>1470000</v>
      </c>
      <c r="F11" s="13">
        <f t="shared" si="0"/>
        <v>2501400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23" s="6" customFormat="1" ht="9" customHeight="1" x14ac:dyDescent="0.15">
      <c r="A12" s="40"/>
      <c r="B12" s="43" t="s">
        <v>1</v>
      </c>
      <c r="C12" s="43"/>
      <c r="D12" s="13">
        <f>E12+F12+G12+H12+I12</f>
        <v>418443.24</v>
      </c>
      <c r="E12" s="13">
        <f>E20+E28+E36+E44+E52+E60+E68</f>
        <v>286743.24</v>
      </c>
      <c r="F12" s="13">
        <f t="shared" ref="F12:I12" si="1">F20+F28+F36+F44+F52+F60+F68</f>
        <v>131700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</row>
    <row r="13" spans="1:23" s="6" customFormat="1" ht="9" customHeight="1" x14ac:dyDescent="0.15">
      <c r="A13" s="40"/>
      <c r="B13" s="43" t="s">
        <v>2</v>
      </c>
      <c r="C13" s="43"/>
      <c r="D13" s="13">
        <f>E13+F13+G13+H13+I13</f>
        <v>0</v>
      </c>
      <c r="E13" s="13">
        <f t="shared" ref="E13:I13" si="2">E21+E29+E37+E45+E53+E61+E69</f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47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</row>
    <row r="14" spans="1:23" s="6" customFormat="1" ht="19.5" customHeight="1" x14ac:dyDescent="0.15">
      <c r="A14" s="41"/>
      <c r="B14" s="43" t="s">
        <v>3</v>
      </c>
      <c r="C14" s="43"/>
      <c r="D14" s="13">
        <f>E14+F14+G14+H14+I14</f>
        <v>0</v>
      </c>
      <c r="E14" s="13">
        <f t="shared" ref="E14:I14" si="3">E22+E30+E38+E46+E54+E62+E70</f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5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</row>
    <row r="15" spans="1:23" s="6" customFormat="1" ht="10.5" customHeight="1" x14ac:dyDescent="0.15">
      <c r="A15" s="30" t="s">
        <v>27</v>
      </c>
      <c r="B15" s="55" t="s">
        <v>63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/>
    </row>
    <row r="16" spans="1:23" s="6" customFormat="1" ht="10.5" x14ac:dyDescent="0.15">
      <c r="A16" s="31"/>
      <c r="B16" s="34" t="s">
        <v>201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s="6" customFormat="1" ht="97.5" customHeight="1" x14ac:dyDescent="0.15">
      <c r="A17" s="31"/>
      <c r="B17" s="57" t="s">
        <v>24</v>
      </c>
      <c r="C17" s="58"/>
      <c r="D17" s="58"/>
      <c r="E17" s="58"/>
      <c r="F17" s="58"/>
      <c r="G17" s="58"/>
      <c r="H17" s="58"/>
      <c r="I17" s="59"/>
      <c r="J17" s="36" t="s">
        <v>143</v>
      </c>
      <c r="K17" s="36"/>
      <c r="L17" s="36" t="s">
        <v>59</v>
      </c>
      <c r="M17" s="36"/>
      <c r="N17" s="36" t="s">
        <v>63</v>
      </c>
      <c r="O17" s="36" t="s">
        <v>63</v>
      </c>
      <c r="P17" s="36" t="s">
        <v>63</v>
      </c>
      <c r="Q17" s="37"/>
      <c r="R17" s="36" t="s">
        <v>11</v>
      </c>
      <c r="S17" s="36" t="s">
        <v>58</v>
      </c>
      <c r="T17" s="36" t="s">
        <v>81</v>
      </c>
      <c r="U17" s="36"/>
      <c r="V17" s="36"/>
    </row>
    <row r="18" spans="1:22" s="6" customFormat="1" ht="10.5" x14ac:dyDescent="0.15">
      <c r="A18" s="31"/>
      <c r="B18" s="38" t="s">
        <v>5</v>
      </c>
      <c r="C18" s="38"/>
      <c r="D18" s="14">
        <f>SUM(D19:D22)</f>
        <v>46000</v>
      </c>
      <c r="E18" s="15">
        <f>SUM(E19:E22)</f>
        <v>46000</v>
      </c>
      <c r="F18" s="15"/>
      <c r="G18" s="15"/>
      <c r="H18" s="15"/>
      <c r="I18" s="15"/>
      <c r="J18" s="36"/>
      <c r="K18" s="36"/>
      <c r="L18" s="36"/>
      <c r="M18" s="36"/>
      <c r="N18" s="36"/>
      <c r="O18" s="36"/>
      <c r="P18" s="36"/>
      <c r="Q18" s="37"/>
      <c r="R18" s="36"/>
      <c r="S18" s="36"/>
      <c r="T18" s="36"/>
      <c r="U18" s="36"/>
      <c r="V18" s="36"/>
    </row>
    <row r="19" spans="1:22" s="6" customFormat="1" ht="10.5" x14ac:dyDescent="0.15">
      <c r="A19" s="31"/>
      <c r="B19" s="38" t="s">
        <v>0</v>
      </c>
      <c r="C19" s="38"/>
      <c r="D19" s="14">
        <f>E19+F19+G19+H19+I19</f>
        <v>0</v>
      </c>
      <c r="E19" s="15"/>
      <c r="F19" s="15"/>
      <c r="G19" s="15"/>
      <c r="H19" s="15"/>
      <c r="I19" s="15"/>
      <c r="J19" s="36"/>
      <c r="K19" s="36"/>
      <c r="L19" s="36"/>
      <c r="M19" s="36"/>
      <c r="N19" s="36"/>
      <c r="O19" s="36"/>
      <c r="P19" s="36"/>
      <c r="Q19" s="37"/>
      <c r="R19" s="36"/>
      <c r="S19" s="36"/>
      <c r="T19" s="36"/>
      <c r="U19" s="36"/>
      <c r="V19" s="36"/>
    </row>
    <row r="20" spans="1:22" s="6" customFormat="1" ht="10.5" x14ac:dyDescent="0.15">
      <c r="A20" s="31"/>
      <c r="B20" s="38" t="s">
        <v>1</v>
      </c>
      <c r="C20" s="38"/>
      <c r="D20" s="14">
        <f>E20+F20+G20+H20+I20</f>
        <v>46000</v>
      </c>
      <c r="E20" s="15">
        <v>46000</v>
      </c>
      <c r="F20" s="15"/>
      <c r="G20" s="15"/>
      <c r="H20" s="15"/>
      <c r="I20" s="15"/>
      <c r="J20" s="36"/>
      <c r="K20" s="36"/>
      <c r="L20" s="36"/>
      <c r="M20" s="36"/>
      <c r="N20" s="36"/>
      <c r="O20" s="36"/>
      <c r="P20" s="36"/>
      <c r="Q20" s="37"/>
      <c r="R20" s="36"/>
      <c r="S20" s="36"/>
      <c r="T20" s="36"/>
      <c r="U20" s="36"/>
      <c r="V20" s="36"/>
    </row>
    <row r="21" spans="1:22" s="6" customFormat="1" ht="10.5" x14ac:dyDescent="0.15">
      <c r="A21" s="31"/>
      <c r="B21" s="38" t="s">
        <v>2</v>
      </c>
      <c r="C21" s="38"/>
      <c r="D21" s="14">
        <f>E21+F21+G21+H21+I21</f>
        <v>0</v>
      </c>
      <c r="E21" s="15"/>
      <c r="F21" s="15"/>
      <c r="G21" s="15"/>
      <c r="H21" s="15"/>
      <c r="I21" s="15"/>
      <c r="J21" s="36"/>
      <c r="K21" s="36"/>
      <c r="L21" s="36"/>
      <c r="M21" s="36"/>
      <c r="N21" s="36"/>
      <c r="O21" s="36"/>
      <c r="P21" s="36"/>
      <c r="Q21" s="37"/>
      <c r="R21" s="36"/>
      <c r="S21" s="36"/>
      <c r="T21" s="36"/>
      <c r="U21" s="36"/>
      <c r="V21" s="36"/>
    </row>
    <row r="22" spans="1:22" s="6" customFormat="1" ht="10.5" x14ac:dyDescent="0.15">
      <c r="A22" s="32"/>
      <c r="B22" s="38" t="s">
        <v>3</v>
      </c>
      <c r="C22" s="38"/>
      <c r="D22" s="14">
        <f>E22+F22+G22+H22+I22</f>
        <v>0</v>
      </c>
      <c r="E22" s="15"/>
      <c r="F22" s="15"/>
      <c r="G22" s="15"/>
      <c r="H22" s="15"/>
      <c r="I22" s="15"/>
      <c r="J22" s="36"/>
      <c r="K22" s="36"/>
      <c r="L22" s="36"/>
      <c r="M22" s="36"/>
      <c r="N22" s="36"/>
      <c r="O22" s="36"/>
      <c r="P22" s="36"/>
      <c r="Q22" s="37"/>
      <c r="R22" s="36"/>
      <c r="S22" s="36"/>
      <c r="T22" s="36"/>
      <c r="U22" s="36"/>
      <c r="V22" s="36"/>
    </row>
    <row r="23" spans="1:22" s="6" customFormat="1" ht="10.5" customHeight="1" x14ac:dyDescent="0.15">
      <c r="A23" s="30" t="s">
        <v>28</v>
      </c>
      <c r="B23" s="55" t="s">
        <v>22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</row>
    <row r="24" spans="1:22" s="8" customFormat="1" ht="10.5" customHeight="1" x14ac:dyDescent="0.15">
      <c r="A24" s="31"/>
      <c r="B24" s="34" t="s">
        <v>149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8" customFormat="1" ht="82.5" customHeight="1" x14ac:dyDescent="0.15">
      <c r="A25" s="31"/>
      <c r="B25" s="57" t="s">
        <v>89</v>
      </c>
      <c r="C25" s="58" t="s">
        <v>89</v>
      </c>
      <c r="D25" s="58"/>
      <c r="E25" s="58"/>
      <c r="F25" s="58"/>
      <c r="G25" s="58"/>
      <c r="H25" s="58"/>
      <c r="I25" s="59"/>
      <c r="J25" s="36" t="s">
        <v>506</v>
      </c>
      <c r="K25" s="36"/>
      <c r="L25" s="36" t="s">
        <v>60</v>
      </c>
      <c r="M25" s="36"/>
      <c r="N25" s="36" t="s">
        <v>22</v>
      </c>
      <c r="O25" s="36" t="s">
        <v>22</v>
      </c>
      <c r="P25" s="36" t="s">
        <v>22</v>
      </c>
      <c r="Q25" s="37" t="s">
        <v>142</v>
      </c>
      <c r="R25" s="36" t="s">
        <v>11</v>
      </c>
      <c r="S25" s="36" t="s">
        <v>88</v>
      </c>
      <c r="T25" s="36" t="s">
        <v>7</v>
      </c>
      <c r="U25" s="36"/>
      <c r="V25" s="36"/>
    </row>
    <row r="26" spans="1:22" s="8" customFormat="1" ht="10.5" customHeight="1" x14ac:dyDescent="0.15">
      <c r="A26" s="31"/>
      <c r="B26" s="38" t="s">
        <v>5</v>
      </c>
      <c r="C26" s="38" t="s">
        <v>5</v>
      </c>
      <c r="D26" s="14">
        <f>SUM(D27:D30)</f>
        <v>34001.620000000003</v>
      </c>
      <c r="E26" s="15">
        <f>SUM(E27:E30)</f>
        <v>34001.620000000003</v>
      </c>
      <c r="F26" s="15"/>
      <c r="G26" s="15"/>
      <c r="H26" s="15"/>
      <c r="I26" s="15"/>
      <c r="J26" s="36"/>
      <c r="K26" s="36"/>
      <c r="L26" s="36"/>
      <c r="M26" s="36"/>
      <c r="N26" s="36"/>
      <c r="O26" s="36"/>
      <c r="P26" s="36"/>
      <c r="Q26" s="37"/>
      <c r="R26" s="36"/>
      <c r="S26" s="36"/>
      <c r="T26" s="36"/>
      <c r="U26" s="36"/>
      <c r="V26" s="36"/>
    </row>
    <row r="27" spans="1:22" s="8" customFormat="1" ht="10.5" customHeight="1" x14ac:dyDescent="0.15">
      <c r="A27" s="31"/>
      <c r="B27" s="38" t="s">
        <v>0</v>
      </c>
      <c r="C27" s="38" t="s">
        <v>0</v>
      </c>
      <c r="D27" s="14">
        <f>E27+F27+G27+H27+I27</f>
        <v>0</v>
      </c>
      <c r="E27" s="15"/>
      <c r="F27" s="15"/>
      <c r="G27" s="15"/>
      <c r="H27" s="15"/>
      <c r="I27" s="15"/>
      <c r="J27" s="36"/>
      <c r="K27" s="36"/>
      <c r="L27" s="36"/>
      <c r="M27" s="36"/>
      <c r="N27" s="36"/>
      <c r="O27" s="36"/>
      <c r="P27" s="36"/>
      <c r="Q27" s="37"/>
      <c r="R27" s="36"/>
      <c r="S27" s="36"/>
      <c r="T27" s="36"/>
      <c r="U27" s="36"/>
      <c r="V27" s="36"/>
    </row>
    <row r="28" spans="1:22" s="8" customFormat="1" ht="10.5" customHeight="1" x14ac:dyDescent="0.15">
      <c r="A28" s="31"/>
      <c r="B28" s="38" t="s">
        <v>1</v>
      </c>
      <c r="C28" s="38" t="s">
        <v>1</v>
      </c>
      <c r="D28" s="14">
        <f>E28+F28+G28+H28+I28</f>
        <v>34001.620000000003</v>
      </c>
      <c r="E28" s="15">
        <v>34001.620000000003</v>
      </c>
      <c r="F28" s="15"/>
      <c r="G28" s="15"/>
      <c r="H28" s="15"/>
      <c r="I28" s="15"/>
      <c r="J28" s="36"/>
      <c r="K28" s="36"/>
      <c r="L28" s="36"/>
      <c r="M28" s="36"/>
      <c r="N28" s="36"/>
      <c r="O28" s="36"/>
      <c r="P28" s="36"/>
      <c r="Q28" s="37"/>
      <c r="R28" s="36"/>
      <c r="S28" s="36"/>
      <c r="T28" s="36"/>
      <c r="U28" s="36"/>
      <c r="V28" s="36"/>
    </row>
    <row r="29" spans="1:22" s="8" customFormat="1" ht="10.5" customHeight="1" x14ac:dyDescent="0.15">
      <c r="A29" s="31"/>
      <c r="B29" s="38" t="s">
        <v>2</v>
      </c>
      <c r="C29" s="38" t="s">
        <v>2</v>
      </c>
      <c r="D29" s="14">
        <f>E29+F29+G29+H29+I29</f>
        <v>0</v>
      </c>
      <c r="E29" s="15"/>
      <c r="F29" s="15"/>
      <c r="G29" s="15"/>
      <c r="H29" s="15"/>
      <c r="I29" s="15"/>
      <c r="J29" s="36"/>
      <c r="K29" s="36"/>
      <c r="L29" s="36"/>
      <c r="M29" s="36"/>
      <c r="N29" s="36"/>
      <c r="O29" s="36"/>
      <c r="P29" s="36"/>
      <c r="Q29" s="37"/>
      <c r="R29" s="36"/>
      <c r="S29" s="36"/>
      <c r="T29" s="36"/>
      <c r="U29" s="36"/>
      <c r="V29" s="36"/>
    </row>
    <row r="30" spans="1:22" s="8" customFormat="1" ht="10.5" customHeight="1" x14ac:dyDescent="0.15">
      <c r="A30" s="32"/>
      <c r="B30" s="38" t="s">
        <v>3</v>
      </c>
      <c r="C30" s="38" t="s">
        <v>3</v>
      </c>
      <c r="D30" s="14">
        <f>E30+F30+G30+H30+I30</f>
        <v>0</v>
      </c>
      <c r="E30" s="15"/>
      <c r="F30" s="15"/>
      <c r="G30" s="15"/>
      <c r="H30" s="15"/>
      <c r="I30" s="15"/>
      <c r="J30" s="36"/>
      <c r="K30" s="36"/>
      <c r="L30" s="36"/>
      <c r="M30" s="36"/>
      <c r="N30" s="36"/>
      <c r="O30" s="36"/>
      <c r="P30" s="36"/>
      <c r="Q30" s="37"/>
      <c r="R30" s="36"/>
      <c r="S30" s="36"/>
      <c r="T30" s="36"/>
      <c r="U30" s="36"/>
      <c r="V30" s="36"/>
    </row>
    <row r="31" spans="1:22" s="6" customFormat="1" ht="10.5" customHeight="1" x14ac:dyDescent="0.15">
      <c r="A31" s="30" t="s">
        <v>29</v>
      </c>
      <c r="B31" s="55" t="s">
        <v>22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s="8" customFormat="1" ht="10.5" customHeight="1" x14ac:dyDescent="0.15">
      <c r="A32" s="31"/>
      <c r="B32" s="34" t="s">
        <v>149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s="8" customFormat="1" ht="85.5" customHeight="1" x14ac:dyDescent="0.15">
      <c r="A33" s="31"/>
      <c r="B33" s="57" t="s">
        <v>202</v>
      </c>
      <c r="C33" s="58" t="s">
        <v>202</v>
      </c>
      <c r="D33" s="58"/>
      <c r="E33" s="58"/>
      <c r="F33" s="58"/>
      <c r="G33" s="58"/>
      <c r="H33" s="58"/>
      <c r="I33" s="59"/>
      <c r="J33" s="36" t="s">
        <v>382</v>
      </c>
      <c r="K33" s="36"/>
      <c r="L33" s="36" t="s">
        <v>60</v>
      </c>
      <c r="M33" s="36"/>
      <c r="N33" s="36" t="s">
        <v>22</v>
      </c>
      <c r="O33" s="36" t="s">
        <v>22</v>
      </c>
      <c r="P33" s="36" t="s">
        <v>22</v>
      </c>
      <c r="Q33" s="37" t="s">
        <v>145</v>
      </c>
      <c r="R33" s="36" t="s">
        <v>11</v>
      </c>
      <c r="S33" s="36" t="s">
        <v>90</v>
      </c>
      <c r="T33" s="36" t="s">
        <v>176</v>
      </c>
      <c r="U33" s="36"/>
      <c r="V33" s="36"/>
    </row>
    <row r="34" spans="1:22" s="8" customFormat="1" ht="10.5" x14ac:dyDescent="0.15">
      <c r="A34" s="31"/>
      <c r="B34" s="38" t="s">
        <v>5</v>
      </c>
      <c r="C34" s="38" t="s">
        <v>5</v>
      </c>
      <c r="D34" s="14">
        <f>SUM(D35:D38)</f>
        <v>58473.3</v>
      </c>
      <c r="E34" s="15">
        <f>SUM(E35:E38)</f>
        <v>58473.3</v>
      </c>
      <c r="F34" s="15"/>
      <c r="G34" s="15"/>
      <c r="H34" s="15"/>
      <c r="I34" s="15"/>
      <c r="J34" s="36"/>
      <c r="K34" s="36"/>
      <c r="L34" s="36"/>
      <c r="M34" s="36"/>
      <c r="N34" s="36"/>
      <c r="O34" s="36"/>
      <c r="P34" s="36"/>
      <c r="Q34" s="37"/>
      <c r="R34" s="36"/>
      <c r="S34" s="36"/>
      <c r="T34" s="36"/>
      <c r="U34" s="36"/>
      <c r="V34" s="36"/>
    </row>
    <row r="35" spans="1:22" s="8" customFormat="1" ht="10.5" x14ac:dyDescent="0.15">
      <c r="A35" s="31"/>
      <c r="B35" s="38" t="s">
        <v>0</v>
      </c>
      <c r="C35" s="38" t="s">
        <v>0</v>
      </c>
      <c r="D35" s="14">
        <f>E35+F35+G35+H35+I35</f>
        <v>0</v>
      </c>
      <c r="E35" s="15"/>
      <c r="F35" s="15"/>
      <c r="G35" s="15"/>
      <c r="H35" s="15"/>
      <c r="I35" s="15"/>
      <c r="J35" s="36"/>
      <c r="K35" s="36"/>
      <c r="L35" s="36"/>
      <c r="M35" s="36"/>
      <c r="N35" s="36"/>
      <c r="O35" s="36"/>
      <c r="P35" s="36"/>
      <c r="Q35" s="37"/>
      <c r="R35" s="36"/>
      <c r="S35" s="36"/>
      <c r="T35" s="36"/>
      <c r="U35" s="36"/>
      <c r="V35" s="36"/>
    </row>
    <row r="36" spans="1:22" s="8" customFormat="1" ht="10.5" x14ac:dyDescent="0.15">
      <c r="A36" s="31"/>
      <c r="B36" s="38" t="s">
        <v>1</v>
      </c>
      <c r="C36" s="38" t="s">
        <v>1</v>
      </c>
      <c r="D36" s="14">
        <f>E36+F36+G36+H36+I36</f>
        <v>58473.3</v>
      </c>
      <c r="E36" s="15">
        <v>58473.3</v>
      </c>
      <c r="F36" s="15"/>
      <c r="G36" s="15"/>
      <c r="H36" s="15"/>
      <c r="I36" s="15"/>
      <c r="J36" s="36"/>
      <c r="K36" s="36"/>
      <c r="L36" s="36"/>
      <c r="M36" s="36"/>
      <c r="N36" s="36"/>
      <c r="O36" s="36"/>
      <c r="P36" s="36"/>
      <c r="Q36" s="37"/>
      <c r="R36" s="36"/>
      <c r="S36" s="36"/>
      <c r="T36" s="36"/>
      <c r="U36" s="36"/>
      <c r="V36" s="36"/>
    </row>
    <row r="37" spans="1:22" s="8" customFormat="1" ht="10.5" x14ac:dyDescent="0.15">
      <c r="A37" s="31"/>
      <c r="B37" s="38" t="s">
        <v>2</v>
      </c>
      <c r="C37" s="38" t="s">
        <v>2</v>
      </c>
      <c r="D37" s="14">
        <f>E37+F37+G37+H37+I37</f>
        <v>0</v>
      </c>
      <c r="E37" s="15"/>
      <c r="F37" s="15"/>
      <c r="G37" s="15"/>
      <c r="H37" s="15"/>
      <c r="I37" s="15"/>
      <c r="J37" s="36"/>
      <c r="K37" s="36"/>
      <c r="L37" s="36"/>
      <c r="M37" s="36"/>
      <c r="N37" s="36"/>
      <c r="O37" s="36"/>
      <c r="P37" s="36"/>
      <c r="Q37" s="37"/>
      <c r="R37" s="36"/>
      <c r="S37" s="36"/>
      <c r="T37" s="36"/>
      <c r="U37" s="36"/>
      <c r="V37" s="36"/>
    </row>
    <row r="38" spans="1:22" s="8" customFormat="1" ht="10.5" x14ac:dyDescent="0.15">
      <c r="A38" s="32"/>
      <c r="B38" s="38" t="s">
        <v>3</v>
      </c>
      <c r="C38" s="38" t="s">
        <v>3</v>
      </c>
      <c r="D38" s="14">
        <f>E38+F38+G38+H38+I38</f>
        <v>0</v>
      </c>
      <c r="E38" s="15"/>
      <c r="F38" s="15"/>
      <c r="G38" s="15"/>
      <c r="H38" s="15"/>
      <c r="I38" s="15"/>
      <c r="J38" s="36"/>
      <c r="K38" s="36"/>
      <c r="L38" s="36"/>
      <c r="M38" s="36"/>
      <c r="N38" s="36"/>
      <c r="O38" s="36"/>
      <c r="P38" s="36"/>
      <c r="Q38" s="37"/>
      <c r="R38" s="36"/>
      <c r="S38" s="36"/>
      <c r="T38" s="36"/>
      <c r="U38" s="36"/>
      <c r="V38" s="36"/>
    </row>
    <row r="39" spans="1:22" s="6" customFormat="1" ht="10.5" customHeight="1" x14ac:dyDescent="0.15">
      <c r="A39" s="30" t="s">
        <v>30</v>
      </c>
      <c r="B39" s="55" t="s">
        <v>22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</row>
    <row r="40" spans="1:22" s="8" customFormat="1" ht="10.5" customHeight="1" x14ac:dyDescent="0.15">
      <c r="A40" s="31"/>
      <c r="B40" s="34" t="s">
        <v>149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8" customFormat="1" ht="65.25" customHeight="1" x14ac:dyDescent="0.15">
      <c r="A41" s="31"/>
      <c r="B41" s="57" t="s">
        <v>295</v>
      </c>
      <c r="C41" s="58" t="s">
        <v>295</v>
      </c>
      <c r="D41" s="58"/>
      <c r="E41" s="58"/>
      <c r="F41" s="58"/>
      <c r="G41" s="58"/>
      <c r="H41" s="58"/>
      <c r="I41" s="59"/>
      <c r="J41" s="36" t="s">
        <v>140</v>
      </c>
      <c r="K41" s="36"/>
      <c r="L41" s="36" t="s">
        <v>60</v>
      </c>
      <c r="M41" s="36" t="s">
        <v>110</v>
      </c>
      <c r="N41" s="36" t="s">
        <v>104</v>
      </c>
      <c r="O41" s="36" t="s">
        <v>22</v>
      </c>
      <c r="P41" s="36" t="s">
        <v>104</v>
      </c>
      <c r="Q41" s="37" t="s">
        <v>141</v>
      </c>
      <c r="R41" s="36" t="s">
        <v>11</v>
      </c>
      <c r="S41" s="36" t="s">
        <v>105</v>
      </c>
      <c r="T41" s="36" t="s">
        <v>7</v>
      </c>
      <c r="U41" s="36"/>
      <c r="V41" s="36" t="s">
        <v>459</v>
      </c>
    </row>
    <row r="42" spans="1:22" s="8" customFormat="1" ht="10.5" x14ac:dyDescent="0.15">
      <c r="A42" s="31"/>
      <c r="B42" s="38" t="s">
        <v>5</v>
      </c>
      <c r="C42" s="38" t="s">
        <v>5</v>
      </c>
      <c r="D42" s="14">
        <f>SUM(D43:D46)</f>
        <v>4180500</v>
      </c>
      <c r="E42" s="15">
        <f>SUM(E43:E46)</f>
        <v>1547400</v>
      </c>
      <c r="F42" s="15">
        <f t="shared" ref="F42" si="4">SUM(F43:F46)</f>
        <v>2633100</v>
      </c>
      <c r="G42" s="15"/>
      <c r="H42" s="15"/>
      <c r="I42" s="15"/>
      <c r="J42" s="36"/>
      <c r="K42" s="36"/>
      <c r="L42" s="36"/>
      <c r="M42" s="36"/>
      <c r="N42" s="36"/>
      <c r="O42" s="36"/>
      <c r="P42" s="36"/>
      <c r="Q42" s="37"/>
      <c r="R42" s="36"/>
      <c r="S42" s="36"/>
      <c r="T42" s="36"/>
      <c r="U42" s="36"/>
      <c r="V42" s="36"/>
    </row>
    <row r="43" spans="1:22" s="8" customFormat="1" ht="10.5" x14ac:dyDescent="0.15">
      <c r="A43" s="31"/>
      <c r="B43" s="38" t="s">
        <v>0</v>
      </c>
      <c r="C43" s="38" t="s">
        <v>0</v>
      </c>
      <c r="D43" s="14">
        <f>E43+F43+G43+H43+I43</f>
        <v>3971400</v>
      </c>
      <c r="E43" s="15">
        <v>1470000</v>
      </c>
      <c r="F43" s="15">
        <v>2501400</v>
      </c>
      <c r="G43" s="15"/>
      <c r="H43" s="15"/>
      <c r="I43" s="15"/>
      <c r="J43" s="36"/>
      <c r="K43" s="36"/>
      <c r="L43" s="36"/>
      <c r="M43" s="36"/>
      <c r="N43" s="36"/>
      <c r="O43" s="36"/>
      <c r="P43" s="36"/>
      <c r="Q43" s="37"/>
      <c r="R43" s="36"/>
      <c r="S43" s="36"/>
      <c r="T43" s="36"/>
      <c r="U43" s="36"/>
      <c r="V43" s="36"/>
    </row>
    <row r="44" spans="1:22" s="8" customFormat="1" ht="10.5" x14ac:dyDescent="0.15">
      <c r="A44" s="31"/>
      <c r="B44" s="38" t="s">
        <v>1</v>
      </c>
      <c r="C44" s="38" t="s">
        <v>1</v>
      </c>
      <c r="D44" s="14">
        <f>E44+F44+G44+H44+I44</f>
        <v>209100</v>
      </c>
      <c r="E44" s="15">
        <v>77400</v>
      </c>
      <c r="F44" s="15">
        <v>131700</v>
      </c>
      <c r="G44" s="15"/>
      <c r="H44" s="15"/>
      <c r="I44" s="15"/>
      <c r="J44" s="36"/>
      <c r="K44" s="36"/>
      <c r="L44" s="36"/>
      <c r="M44" s="36"/>
      <c r="N44" s="36"/>
      <c r="O44" s="36"/>
      <c r="P44" s="36"/>
      <c r="Q44" s="37"/>
      <c r="R44" s="36"/>
      <c r="S44" s="36"/>
      <c r="T44" s="36"/>
      <c r="U44" s="36"/>
      <c r="V44" s="36"/>
    </row>
    <row r="45" spans="1:22" s="8" customFormat="1" ht="10.5" x14ac:dyDescent="0.15">
      <c r="A45" s="31"/>
      <c r="B45" s="38" t="s">
        <v>2</v>
      </c>
      <c r="C45" s="38" t="s">
        <v>2</v>
      </c>
      <c r="D45" s="14">
        <f>E45+F45+G45+H45+I45</f>
        <v>0</v>
      </c>
      <c r="E45" s="15"/>
      <c r="F45" s="15"/>
      <c r="G45" s="15"/>
      <c r="H45" s="15"/>
      <c r="I45" s="15"/>
      <c r="J45" s="36"/>
      <c r="K45" s="36"/>
      <c r="L45" s="36"/>
      <c r="M45" s="36"/>
      <c r="N45" s="36"/>
      <c r="O45" s="36"/>
      <c r="P45" s="36"/>
      <c r="Q45" s="37"/>
      <c r="R45" s="36"/>
      <c r="S45" s="36"/>
      <c r="T45" s="36"/>
      <c r="U45" s="36"/>
      <c r="V45" s="36"/>
    </row>
    <row r="46" spans="1:22" s="8" customFormat="1" ht="10.5" x14ac:dyDescent="0.15">
      <c r="A46" s="32"/>
      <c r="B46" s="38" t="s">
        <v>3</v>
      </c>
      <c r="C46" s="38" t="s">
        <v>3</v>
      </c>
      <c r="D46" s="14">
        <f>E46+F46+G46+H46+I46</f>
        <v>0</v>
      </c>
      <c r="E46" s="15"/>
      <c r="F46" s="15"/>
      <c r="G46" s="15"/>
      <c r="H46" s="15"/>
      <c r="I46" s="15"/>
      <c r="J46" s="36"/>
      <c r="K46" s="36"/>
      <c r="L46" s="36"/>
      <c r="M46" s="36"/>
      <c r="N46" s="36"/>
      <c r="O46" s="36"/>
      <c r="P46" s="36"/>
      <c r="Q46" s="37"/>
      <c r="R46" s="36"/>
      <c r="S46" s="36"/>
      <c r="T46" s="36"/>
      <c r="U46" s="36"/>
      <c r="V46" s="36"/>
    </row>
    <row r="47" spans="1:22" s="6" customFormat="1" ht="10.5" customHeight="1" x14ac:dyDescent="0.15">
      <c r="A47" s="30" t="s">
        <v>408</v>
      </c>
      <c r="B47" s="55" t="s">
        <v>22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</row>
    <row r="48" spans="1:22" s="6" customFormat="1" ht="10.5" customHeight="1" x14ac:dyDescent="0.15">
      <c r="A48" s="31"/>
      <c r="B48" s="34" t="s">
        <v>203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6" customFormat="1" ht="77.25" customHeight="1" x14ac:dyDescent="0.15">
      <c r="A49" s="31"/>
      <c r="B49" s="57" t="s">
        <v>436</v>
      </c>
      <c r="C49" s="58" t="s">
        <v>204</v>
      </c>
      <c r="D49" s="58"/>
      <c r="E49" s="58"/>
      <c r="F49" s="58"/>
      <c r="G49" s="58"/>
      <c r="H49" s="58"/>
      <c r="I49" s="59"/>
      <c r="J49" s="36" t="s">
        <v>66</v>
      </c>
      <c r="K49" s="36"/>
      <c r="L49" s="36" t="s">
        <v>209</v>
      </c>
      <c r="M49" s="36"/>
      <c r="N49" s="36" t="s">
        <v>290</v>
      </c>
      <c r="O49" s="36" t="s">
        <v>22</v>
      </c>
      <c r="P49" s="36" t="s">
        <v>290</v>
      </c>
      <c r="Q49" s="37" t="s">
        <v>291</v>
      </c>
      <c r="R49" s="36" t="s">
        <v>11</v>
      </c>
      <c r="S49" s="36" t="s">
        <v>58</v>
      </c>
      <c r="T49" s="36" t="s">
        <v>17</v>
      </c>
      <c r="U49" s="36"/>
      <c r="V49" s="36"/>
    </row>
    <row r="50" spans="1:22" s="6" customFormat="1" ht="10.5" x14ac:dyDescent="0.15">
      <c r="A50" s="31"/>
      <c r="B50" s="38" t="s">
        <v>5</v>
      </c>
      <c r="C50" s="38" t="s">
        <v>5</v>
      </c>
      <c r="D50" s="14">
        <f>SUM(D51:D54)</f>
        <v>1350</v>
      </c>
      <c r="E50" s="15">
        <f>SUM(E51:E54)</f>
        <v>1350</v>
      </c>
      <c r="F50" s="15"/>
      <c r="G50" s="15"/>
      <c r="H50" s="15"/>
      <c r="I50" s="15"/>
      <c r="J50" s="36"/>
      <c r="K50" s="36"/>
      <c r="L50" s="36"/>
      <c r="M50" s="36"/>
      <c r="N50" s="36"/>
      <c r="O50" s="36"/>
      <c r="P50" s="36"/>
      <c r="Q50" s="37"/>
      <c r="R50" s="36"/>
      <c r="S50" s="36"/>
      <c r="T50" s="36"/>
      <c r="U50" s="36"/>
      <c r="V50" s="36"/>
    </row>
    <row r="51" spans="1:22" s="6" customFormat="1" ht="10.5" x14ac:dyDescent="0.15">
      <c r="A51" s="31"/>
      <c r="B51" s="38" t="s">
        <v>0</v>
      </c>
      <c r="C51" s="38" t="s">
        <v>0</v>
      </c>
      <c r="D51" s="14">
        <f>E51+F51+G51+H51+I51</f>
        <v>0</v>
      </c>
      <c r="E51" s="15"/>
      <c r="F51" s="15"/>
      <c r="G51" s="15"/>
      <c r="H51" s="15"/>
      <c r="I51" s="15"/>
      <c r="J51" s="36"/>
      <c r="K51" s="36"/>
      <c r="L51" s="36"/>
      <c r="M51" s="36"/>
      <c r="N51" s="36"/>
      <c r="O51" s="36"/>
      <c r="P51" s="36"/>
      <c r="Q51" s="37"/>
      <c r="R51" s="36"/>
      <c r="S51" s="36"/>
      <c r="T51" s="36"/>
      <c r="U51" s="36"/>
      <c r="V51" s="36"/>
    </row>
    <row r="52" spans="1:22" s="6" customFormat="1" ht="10.5" x14ac:dyDescent="0.15">
      <c r="A52" s="31"/>
      <c r="B52" s="38" t="s">
        <v>1</v>
      </c>
      <c r="C52" s="38" t="s">
        <v>1</v>
      </c>
      <c r="D52" s="14">
        <f>E52+F52+G52+H52+I52</f>
        <v>1350</v>
      </c>
      <c r="E52" s="15">
        <v>1350</v>
      </c>
      <c r="F52" s="15"/>
      <c r="G52" s="15"/>
      <c r="H52" s="15"/>
      <c r="I52" s="15"/>
      <c r="J52" s="36"/>
      <c r="K52" s="36"/>
      <c r="L52" s="36"/>
      <c r="M52" s="36"/>
      <c r="N52" s="36"/>
      <c r="O52" s="36"/>
      <c r="P52" s="36"/>
      <c r="Q52" s="37"/>
      <c r="R52" s="36"/>
      <c r="S52" s="36"/>
      <c r="T52" s="36"/>
      <c r="U52" s="36"/>
      <c r="V52" s="36"/>
    </row>
    <row r="53" spans="1:22" s="6" customFormat="1" ht="10.5" x14ac:dyDescent="0.15">
      <c r="A53" s="31"/>
      <c r="B53" s="38" t="s">
        <v>2</v>
      </c>
      <c r="C53" s="38" t="s">
        <v>2</v>
      </c>
      <c r="D53" s="14">
        <f>E53+F53+G53+H53+I53</f>
        <v>0</v>
      </c>
      <c r="E53" s="15"/>
      <c r="F53" s="15"/>
      <c r="G53" s="15"/>
      <c r="H53" s="15"/>
      <c r="I53" s="15"/>
      <c r="J53" s="36"/>
      <c r="K53" s="36"/>
      <c r="L53" s="36"/>
      <c r="M53" s="36"/>
      <c r="N53" s="36"/>
      <c r="O53" s="36"/>
      <c r="P53" s="36"/>
      <c r="Q53" s="37"/>
      <c r="R53" s="36"/>
      <c r="S53" s="36"/>
      <c r="T53" s="36"/>
      <c r="U53" s="36"/>
      <c r="V53" s="36"/>
    </row>
    <row r="54" spans="1:22" s="8" customFormat="1" ht="10.5" x14ac:dyDescent="0.15">
      <c r="A54" s="32"/>
      <c r="B54" s="38" t="s">
        <v>3</v>
      </c>
      <c r="C54" s="38" t="s">
        <v>3</v>
      </c>
      <c r="D54" s="14">
        <f>E54+F54+G54+H54+I54</f>
        <v>0</v>
      </c>
      <c r="E54" s="15"/>
      <c r="F54" s="15"/>
      <c r="G54" s="15"/>
      <c r="H54" s="15"/>
      <c r="I54" s="15"/>
      <c r="J54" s="36"/>
      <c r="K54" s="36"/>
      <c r="L54" s="36"/>
      <c r="M54" s="36"/>
      <c r="N54" s="36"/>
      <c r="O54" s="36"/>
      <c r="P54" s="36"/>
      <c r="Q54" s="37"/>
      <c r="R54" s="36"/>
      <c r="S54" s="36"/>
      <c r="T54" s="36"/>
      <c r="U54" s="36"/>
      <c r="V54" s="36"/>
    </row>
    <row r="55" spans="1:22" s="6" customFormat="1" ht="10.5" customHeight="1" x14ac:dyDescent="0.15">
      <c r="A55" s="30" t="s">
        <v>31</v>
      </c>
      <c r="B55" s="55" t="s">
        <v>22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6"/>
    </row>
    <row r="56" spans="1:22" s="6" customFormat="1" ht="10.5" customHeight="1" x14ac:dyDescent="0.15">
      <c r="A56" s="31"/>
      <c r="B56" s="34" t="s">
        <v>149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6" customFormat="1" ht="58.5" customHeight="1" x14ac:dyDescent="0.15">
      <c r="A57" s="31"/>
      <c r="B57" s="57" t="s">
        <v>286</v>
      </c>
      <c r="C57" s="58" t="s">
        <v>286</v>
      </c>
      <c r="D57" s="58"/>
      <c r="E57" s="58"/>
      <c r="F57" s="58"/>
      <c r="G57" s="58"/>
      <c r="H57" s="58"/>
      <c r="I57" s="59"/>
      <c r="J57" s="36" t="s">
        <v>285</v>
      </c>
      <c r="K57" s="36"/>
      <c r="L57" s="36" t="s">
        <v>60</v>
      </c>
      <c r="M57" s="36"/>
      <c r="N57" s="36" t="s">
        <v>22</v>
      </c>
      <c r="O57" s="36" t="s">
        <v>22</v>
      </c>
      <c r="P57" s="36" t="s">
        <v>22</v>
      </c>
      <c r="Q57" s="37" t="s">
        <v>287</v>
      </c>
      <c r="R57" s="36" t="s">
        <v>11</v>
      </c>
      <c r="S57" s="36" t="s">
        <v>15</v>
      </c>
      <c r="T57" s="36" t="s">
        <v>17</v>
      </c>
      <c r="U57" s="36"/>
      <c r="V57" s="36"/>
    </row>
    <row r="58" spans="1:22" s="6" customFormat="1" ht="10.5" x14ac:dyDescent="0.15">
      <c r="A58" s="31"/>
      <c r="B58" s="38" t="s">
        <v>5</v>
      </c>
      <c r="C58" s="38" t="s">
        <v>5</v>
      </c>
      <c r="D58" s="14">
        <f>SUM(D59:D62)</f>
        <v>45000</v>
      </c>
      <c r="E58" s="15">
        <f>SUM(E59:E62)</f>
        <v>45000</v>
      </c>
      <c r="F58" s="15"/>
      <c r="G58" s="15"/>
      <c r="H58" s="15"/>
      <c r="I58" s="15"/>
      <c r="J58" s="36"/>
      <c r="K58" s="36"/>
      <c r="L58" s="36"/>
      <c r="M58" s="36"/>
      <c r="N58" s="36"/>
      <c r="O58" s="36"/>
      <c r="P58" s="36"/>
      <c r="Q58" s="37"/>
      <c r="R58" s="36"/>
      <c r="S58" s="36"/>
      <c r="T58" s="36"/>
      <c r="U58" s="36"/>
      <c r="V58" s="36"/>
    </row>
    <row r="59" spans="1:22" s="6" customFormat="1" ht="10.5" x14ac:dyDescent="0.15">
      <c r="A59" s="31"/>
      <c r="B59" s="38" t="s">
        <v>0</v>
      </c>
      <c r="C59" s="38" t="s">
        <v>0</v>
      </c>
      <c r="D59" s="14">
        <f>E59+F59+G59+H59+I59</f>
        <v>0</v>
      </c>
      <c r="E59" s="15"/>
      <c r="F59" s="15"/>
      <c r="G59" s="15"/>
      <c r="H59" s="15"/>
      <c r="I59" s="15"/>
      <c r="J59" s="36"/>
      <c r="K59" s="36"/>
      <c r="L59" s="36"/>
      <c r="M59" s="36"/>
      <c r="N59" s="36"/>
      <c r="O59" s="36"/>
      <c r="P59" s="36"/>
      <c r="Q59" s="37"/>
      <c r="R59" s="36"/>
      <c r="S59" s="36"/>
      <c r="T59" s="36"/>
      <c r="U59" s="36"/>
      <c r="V59" s="36"/>
    </row>
    <row r="60" spans="1:22" s="6" customFormat="1" ht="10.5" x14ac:dyDescent="0.15">
      <c r="A60" s="31"/>
      <c r="B60" s="38" t="s">
        <v>1</v>
      </c>
      <c r="C60" s="38" t="s">
        <v>1</v>
      </c>
      <c r="D60" s="14">
        <f>E60+F60+G60+H60+I60</f>
        <v>45000</v>
      </c>
      <c r="E60" s="15">
        <v>45000</v>
      </c>
      <c r="F60" s="15"/>
      <c r="G60" s="15"/>
      <c r="H60" s="15"/>
      <c r="I60" s="15"/>
      <c r="J60" s="36"/>
      <c r="K60" s="36"/>
      <c r="L60" s="36"/>
      <c r="M60" s="36"/>
      <c r="N60" s="36"/>
      <c r="O60" s="36"/>
      <c r="P60" s="36"/>
      <c r="Q60" s="37"/>
      <c r="R60" s="36"/>
      <c r="S60" s="36"/>
      <c r="T60" s="36"/>
      <c r="U60" s="36"/>
      <c r="V60" s="36"/>
    </row>
    <row r="61" spans="1:22" s="6" customFormat="1" ht="10.5" x14ac:dyDescent="0.15">
      <c r="A61" s="31"/>
      <c r="B61" s="38" t="s">
        <v>2</v>
      </c>
      <c r="C61" s="38" t="s">
        <v>2</v>
      </c>
      <c r="D61" s="14">
        <f>E61+F61+G61+H61+I61</f>
        <v>0</v>
      </c>
      <c r="E61" s="15"/>
      <c r="F61" s="15"/>
      <c r="G61" s="15"/>
      <c r="H61" s="15"/>
      <c r="I61" s="15"/>
      <c r="J61" s="36"/>
      <c r="K61" s="36"/>
      <c r="L61" s="36"/>
      <c r="M61" s="36"/>
      <c r="N61" s="36"/>
      <c r="O61" s="36"/>
      <c r="P61" s="36"/>
      <c r="Q61" s="37"/>
      <c r="R61" s="36"/>
      <c r="S61" s="36"/>
      <c r="T61" s="36"/>
      <c r="U61" s="36"/>
      <c r="V61" s="36"/>
    </row>
    <row r="62" spans="1:22" s="8" customFormat="1" ht="10.5" x14ac:dyDescent="0.15">
      <c r="A62" s="32"/>
      <c r="B62" s="38" t="s">
        <v>3</v>
      </c>
      <c r="C62" s="38" t="s">
        <v>3</v>
      </c>
      <c r="D62" s="14">
        <f>E62+F62+G62+H62+I62</f>
        <v>0</v>
      </c>
      <c r="E62" s="15"/>
      <c r="F62" s="15"/>
      <c r="G62" s="15"/>
      <c r="H62" s="15"/>
      <c r="I62" s="15"/>
      <c r="J62" s="36"/>
      <c r="K62" s="36"/>
      <c r="L62" s="36"/>
      <c r="M62" s="36"/>
      <c r="N62" s="36"/>
      <c r="O62" s="36"/>
      <c r="P62" s="36"/>
      <c r="Q62" s="37"/>
      <c r="R62" s="36"/>
      <c r="S62" s="36"/>
      <c r="T62" s="36"/>
      <c r="U62" s="36"/>
      <c r="V62" s="36"/>
    </row>
    <row r="63" spans="1:22" s="8" customFormat="1" ht="10.5" x14ac:dyDescent="0.15">
      <c r="A63" s="30" t="s">
        <v>445</v>
      </c>
      <c r="B63" s="55" t="s">
        <v>22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6"/>
    </row>
    <row r="64" spans="1:22" s="8" customFormat="1" ht="10.5" x14ac:dyDescent="0.15">
      <c r="A64" s="31"/>
      <c r="B64" s="34" t="s">
        <v>149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8" customFormat="1" ht="65.25" customHeight="1" x14ac:dyDescent="0.15">
      <c r="A65" s="31"/>
      <c r="B65" s="57" t="s">
        <v>446</v>
      </c>
      <c r="C65" s="58"/>
      <c r="D65" s="58"/>
      <c r="E65" s="58"/>
      <c r="F65" s="58"/>
      <c r="G65" s="58"/>
      <c r="H65" s="58"/>
      <c r="I65" s="59"/>
      <c r="J65" s="68" t="s">
        <v>66</v>
      </c>
      <c r="K65" s="36"/>
      <c r="L65" s="36" t="s">
        <v>60</v>
      </c>
      <c r="M65" s="36"/>
      <c r="N65" s="36" t="s">
        <v>22</v>
      </c>
      <c r="O65" s="36" t="s">
        <v>22</v>
      </c>
      <c r="P65" s="36" t="s">
        <v>22</v>
      </c>
      <c r="Q65" s="37" t="s">
        <v>447</v>
      </c>
      <c r="R65" s="36" t="s">
        <v>11</v>
      </c>
      <c r="S65" s="36" t="s">
        <v>159</v>
      </c>
      <c r="T65" s="36" t="s">
        <v>17</v>
      </c>
      <c r="U65" s="36"/>
      <c r="V65" s="36" t="s">
        <v>448</v>
      </c>
    </row>
    <row r="66" spans="1:22" s="8" customFormat="1" ht="10.5" customHeight="1" x14ac:dyDescent="0.15">
      <c r="A66" s="31"/>
      <c r="B66" s="38" t="s">
        <v>5</v>
      </c>
      <c r="C66" s="38" t="s">
        <v>5</v>
      </c>
      <c r="D66" s="14">
        <f>SUM(D67:D70)</f>
        <v>24518.32</v>
      </c>
      <c r="E66" s="15">
        <f>SUM(E67:E70)</f>
        <v>24518.32</v>
      </c>
      <c r="F66" s="15"/>
      <c r="G66" s="15"/>
      <c r="H66" s="15"/>
      <c r="I66" s="15"/>
      <c r="J66" s="69"/>
      <c r="K66" s="36"/>
      <c r="L66" s="36"/>
      <c r="M66" s="36"/>
      <c r="N66" s="36"/>
      <c r="O66" s="36"/>
      <c r="P66" s="36"/>
      <c r="Q66" s="37"/>
      <c r="R66" s="36"/>
      <c r="S66" s="36"/>
      <c r="T66" s="36"/>
      <c r="U66" s="36"/>
      <c r="V66" s="36"/>
    </row>
    <row r="67" spans="1:22" s="8" customFormat="1" ht="10.5" customHeight="1" x14ac:dyDescent="0.15">
      <c r="A67" s="31"/>
      <c r="B67" s="38" t="s">
        <v>0</v>
      </c>
      <c r="C67" s="38" t="s">
        <v>0</v>
      </c>
      <c r="D67" s="14">
        <f>E67+F67+G67+H67+I67</f>
        <v>0</v>
      </c>
      <c r="E67" s="15"/>
      <c r="F67" s="15"/>
      <c r="G67" s="15"/>
      <c r="H67" s="15"/>
      <c r="I67" s="15"/>
      <c r="J67" s="69"/>
      <c r="K67" s="36"/>
      <c r="L67" s="36"/>
      <c r="M67" s="36"/>
      <c r="N67" s="36"/>
      <c r="O67" s="36"/>
      <c r="P67" s="36"/>
      <c r="Q67" s="37"/>
      <c r="R67" s="36"/>
      <c r="S67" s="36"/>
      <c r="T67" s="36"/>
      <c r="U67" s="36"/>
      <c r="V67" s="36"/>
    </row>
    <row r="68" spans="1:22" s="8" customFormat="1" ht="10.5" customHeight="1" x14ac:dyDescent="0.15">
      <c r="A68" s="31"/>
      <c r="B68" s="38" t="s">
        <v>1</v>
      </c>
      <c r="C68" s="38" t="s">
        <v>1</v>
      </c>
      <c r="D68" s="14">
        <f>E68+F68+G68+H68+I68</f>
        <v>24518.32</v>
      </c>
      <c r="E68" s="15">
        <v>24518.32</v>
      </c>
      <c r="F68" s="15"/>
      <c r="G68" s="15"/>
      <c r="H68" s="15"/>
      <c r="I68" s="15"/>
      <c r="J68" s="69"/>
      <c r="K68" s="36"/>
      <c r="L68" s="36"/>
      <c r="M68" s="36"/>
      <c r="N68" s="36"/>
      <c r="O68" s="36"/>
      <c r="P68" s="36"/>
      <c r="Q68" s="37"/>
      <c r="R68" s="36"/>
      <c r="S68" s="36"/>
      <c r="T68" s="36"/>
      <c r="U68" s="36"/>
      <c r="V68" s="36"/>
    </row>
    <row r="69" spans="1:22" s="8" customFormat="1" ht="10.5" customHeight="1" x14ac:dyDescent="0.15">
      <c r="A69" s="31"/>
      <c r="B69" s="38" t="s">
        <v>2</v>
      </c>
      <c r="C69" s="38" t="s">
        <v>2</v>
      </c>
      <c r="D69" s="14">
        <f>E69+F69+G69+H69+I69</f>
        <v>0</v>
      </c>
      <c r="E69" s="15"/>
      <c r="F69" s="15"/>
      <c r="G69" s="15"/>
      <c r="H69" s="15"/>
      <c r="I69" s="15"/>
      <c r="J69" s="69"/>
      <c r="K69" s="36"/>
      <c r="L69" s="36"/>
      <c r="M69" s="36"/>
      <c r="N69" s="36"/>
      <c r="O69" s="36"/>
      <c r="P69" s="36"/>
      <c r="Q69" s="37"/>
      <c r="R69" s="36"/>
      <c r="S69" s="36"/>
      <c r="T69" s="36"/>
      <c r="U69" s="36"/>
      <c r="V69" s="36"/>
    </row>
    <row r="70" spans="1:22" s="8" customFormat="1" ht="10.5" customHeight="1" x14ac:dyDescent="0.15">
      <c r="A70" s="32"/>
      <c r="B70" s="38" t="s">
        <v>3</v>
      </c>
      <c r="C70" s="38" t="s">
        <v>3</v>
      </c>
      <c r="D70" s="14">
        <f>E70+F70+G70+H70+I70</f>
        <v>0</v>
      </c>
      <c r="E70" s="15"/>
      <c r="F70" s="15"/>
      <c r="G70" s="15"/>
      <c r="H70" s="15"/>
      <c r="I70" s="15"/>
      <c r="J70" s="70"/>
      <c r="K70" s="36"/>
      <c r="L70" s="36"/>
      <c r="M70" s="36"/>
      <c r="N70" s="36"/>
      <c r="O70" s="36"/>
      <c r="P70" s="36"/>
      <c r="Q70" s="37"/>
      <c r="R70" s="36"/>
      <c r="S70" s="36"/>
      <c r="T70" s="36"/>
      <c r="U70" s="36"/>
      <c r="V70" s="36"/>
    </row>
    <row r="71" spans="1:22" s="8" customFormat="1" ht="9" x14ac:dyDescent="0.15">
      <c r="A71" s="39" t="s">
        <v>32</v>
      </c>
      <c r="B71" s="42" t="s">
        <v>91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1:22" s="8" customFormat="1" ht="9" customHeight="1" x14ac:dyDescent="0.15">
      <c r="A72" s="40"/>
      <c r="B72" s="43" t="s">
        <v>5</v>
      </c>
      <c r="C72" s="43"/>
      <c r="D72" s="13">
        <f>SUM(D73:D76)</f>
        <v>2354307</v>
      </c>
      <c r="E72" s="13">
        <f t="shared" ref="E72" si="5">SUM(E73:E76)</f>
        <v>1086056.4500000002</v>
      </c>
      <c r="F72" s="13">
        <f>SUM(F73:F76)</f>
        <v>381068.39</v>
      </c>
      <c r="G72" s="13">
        <f t="shared" ref="G72:I72" si="6">SUM(G73:G76)</f>
        <v>887182.15999999992</v>
      </c>
      <c r="H72" s="13">
        <f t="shared" si="6"/>
        <v>0</v>
      </c>
      <c r="I72" s="13">
        <f t="shared" si="6"/>
        <v>0</v>
      </c>
      <c r="J72" s="44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6"/>
    </row>
    <row r="73" spans="1:22" s="8" customFormat="1" ht="9" x14ac:dyDescent="0.15">
      <c r="A73" s="40"/>
      <c r="B73" s="43" t="s">
        <v>0</v>
      </c>
      <c r="C73" s="43"/>
      <c r="D73" s="13">
        <f>E73+F73+G73+H73+I73</f>
        <v>228533.6</v>
      </c>
      <c r="E73" s="13">
        <f>E81+E89+E97+E105+E113+E121+E129+E137+E145+E153</f>
        <v>228533.6</v>
      </c>
      <c r="F73" s="13">
        <f t="shared" ref="F73:I74" si="7">F81+F89+F97+F105+F113+F121+F129+F137+F145+F153</f>
        <v>0</v>
      </c>
      <c r="G73" s="13">
        <f t="shared" si="7"/>
        <v>0</v>
      </c>
      <c r="H73" s="13">
        <f t="shared" si="7"/>
        <v>0</v>
      </c>
      <c r="I73" s="13">
        <f t="shared" si="7"/>
        <v>0</v>
      </c>
      <c r="J73" s="47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9"/>
    </row>
    <row r="74" spans="1:22" s="8" customFormat="1" ht="9" customHeight="1" x14ac:dyDescent="0.15">
      <c r="A74" s="40"/>
      <c r="B74" s="43" t="s">
        <v>1</v>
      </c>
      <c r="C74" s="43"/>
      <c r="D74" s="13">
        <f>E74+F74+G74+H74+I74</f>
        <v>2122920.4299999997</v>
      </c>
      <c r="E74" s="13">
        <f>E82+E90+E98+E106+E114+E122+E130+E138+E146+E154</f>
        <v>857511.8600000001</v>
      </c>
      <c r="F74" s="13">
        <f t="shared" si="7"/>
        <v>381068.39</v>
      </c>
      <c r="G74" s="13">
        <f t="shared" si="7"/>
        <v>884340.17999999993</v>
      </c>
      <c r="H74" s="13">
        <f t="shared" si="7"/>
        <v>0</v>
      </c>
      <c r="I74" s="13">
        <f t="shared" si="7"/>
        <v>0</v>
      </c>
      <c r="J74" s="47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9"/>
    </row>
    <row r="75" spans="1:22" s="8" customFormat="1" ht="9" customHeight="1" x14ac:dyDescent="0.15">
      <c r="A75" s="40"/>
      <c r="B75" s="43" t="s">
        <v>2</v>
      </c>
      <c r="C75" s="43"/>
      <c r="D75" s="13">
        <f>E75+F75+G75+H75+I75</f>
        <v>2852.97</v>
      </c>
      <c r="E75" s="13">
        <f t="shared" ref="E75:I75" si="8">E83+E91+E99+E107+E115+E123+E131+E139+E147+E155</f>
        <v>10.99</v>
      </c>
      <c r="F75" s="13">
        <f t="shared" si="8"/>
        <v>0</v>
      </c>
      <c r="G75" s="13">
        <f t="shared" si="8"/>
        <v>2841.98</v>
      </c>
      <c r="H75" s="13">
        <f t="shared" si="8"/>
        <v>0</v>
      </c>
      <c r="I75" s="13">
        <f t="shared" si="8"/>
        <v>0</v>
      </c>
      <c r="J75" s="47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9"/>
    </row>
    <row r="76" spans="1:22" s="8" customFormat="1" ht="19.5" customHeight="1" x14ac:dyDescent="0.15">
      <c r="A76" s="41"/>
      <c r="B76" s="43" t="s">
        <v>3</v>
      </c>
      <c r="C76" s="43"/>
      <c r="D76" s="13">
        <f>E76+F76+G76+H76+I76</f>
        <v>0</v>
      </c>
      <c r="E76" s="13">
        <f t="shared" ref="E76:I76" si="9">E84+E92+E100+E108+E116+E124+E132+E140+E148+E156</f>
        <v>0</v>
      </c>
      <c r="F76" s="13">
        <f t="shared" si="9"/>
        <v>0</v>
      </c>
      <c r="G76" s="13">
        <f t="shared" si="9"/>
        <v>0</v>
      </c>
      <c r="H76" s="13">
        <f t="shared" si="9"/>
        <v>0</v>
      </c>
      <c r="I76" s="13">
        <f t="shared" si="9"/>
        <v>0</v>
      </c>
      <c r="J76" s="50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2"/>
    </row>
    <row r="77" spans="1:22" s="6" customFormat="1" ht="10.5" customHeight="1" x14ac:dyDescent="0.15">
      <c r="A77" s="30" t="s">
        <v>34</v>
      </c>
      <c r="B77" s="55" t="s">
        <v>16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6"/>
    </row>
    <row r="78" spans="1:22" s="8" customFormat="1" ht="10.5" customHeight="1" x14ac:dyDescent="0.15">
      <c r="A78" s="31" t="s">
        <v>30</v>
      </c>
      <c r="B78" s="34" t="s">
        <v>150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8" customFormat="1" ht="63" customHeight="1" x14ac:dyDescent="0.15">
      <c r="A79" s="31"/>
      <c r="B79" s="57" t="s">
        <v>151</v>
      </c>
      <c r="C79" s="58" t="s">
        <v>151</v>
      </c>
      <c r="D79" s="58"/>
      <c r="E79" s="58"/>
      <c r="F79" s="58"/>
      <c r="G79" s="58"/>
      <c r="H79" s="58"/>
      <c r="I79" s="59"/>
      <c r="J79" s="36" t="s">
        <v>66</v>
      </c>
      <c r="K79" s="36"/>
      <c r="L79" s="36" t="s">
        <v>61</v>
      </c>
      <c r="M79" s="36" t="s">
        <v>152</v>
      </c>
      <c r="N79" s="36" t="s">
        <v>12</v>
      </c>
      <c r="O79" s="36" t="s">
        <v>128</v>
      </c>
      <c r="P79" s="36" t="s">
        <v>128</v>
      </c>
      <c r="Q79" s="37" t="s">
        <v>111</v>
      </c>
      <c r="R79" s="36" t="s">
        <v>9</v>
      </c>
      <c r="S79" s="36" t="s">
        <v>12</v>
      </c>
      <c r="T79" s="36" t="s">
        <v>7</v>
      </c>
      <c r="U79" s="36"/>
      <c r="V79" s="36" t="s">
        <v>460</v>
      </c>
    </row>
    <row r="80" spans="1:22" s="8" customFormat="1" ht="10.5" x14ac:dyDescent="0.15">
      <c r="A80" s="31"/>
      <c r="B80" s="38" t="s">
        <v>5</v>
      </c>
      <c r="C80" s="38" t="s">
        <v>5</v>
      </c>
      <c r="D80" s="14">
        <f>SUM(D81:D84)</f>
        <v>291296.26</v>
      </c>
      <c r="E80" s="15">
        <f>SUM(E81:E84)</f>
        <v>291296.26</v>
      </c>
      <c r="F80" s="15"/>
      <c r="G80" s="15"/>
      <c r="H80" s="15"/>
      <c r="I80" s="15"/>
      <c r="J80" s="36"/>
      <c r="K80" s="36"/>
      <c r="L80" s="36"/>
      <c r="M80" s="36"/>
      <c r="N80" s="36"/>
      <c r="O80" s="36"/>
      <c r="P80" s="36"/>
      <c r="Q80" s="37"/>
      <c r="R80" s="36"/>
      <c r="S80" s="36"/>
      <c r="T80" s="36"/>
      <c r="U80" s="36"/>
      <c r="V80" s="36"/>
    </row>
    <row r="81" spans="1:22" s="8" customFormat="1" ht="10.5" x14ac:dyDescent="0.15">
      <c r="A81" s="31"/>
      <c r="B81" s="38" t="s">
        <v>0</v>
      </c>
      <c r="C81" s="38" t="s">
        <v>0</v>
      </c>
      <c r="D81" s="14">
        <f>E81+F81+G81+H81+I81</f>
        <v>0</v>
      </c>
      <c r="E81" s="15"/>
      <c r="F81" s="15"/>
      <c r="G81" s="15"/>
      <c r="H81" s="15"/>
      <c r="I81" s="15"/>
      <c r="J81" s="36"/>
      <c r="K81" s="36"/>
      <c r="L81" s="36"/>
      <c r="M81" s="36"/>
      <c r="N81" s="36"/>
      <c r="O81" s="36"/>
      <c r="P81" s="36"/>
      <c r="Q81" s="37"/>
      <c r="R81" s="36"/>
      <c r="S81" s="36"/>
      <c r="T81" s="36"/>
      <c r="U81" s="36"/>
      <c r="V81" s="36"/>
    </row>
    <row r="82" spans="1:22" s="8" customFormat="1" ht="10.5" x14ac:dyDescent="0.15">
      <c r="A82" s="31"/>
      <c r="B82" s="38" t="s">
        <v>1</v>
      </c>
      <c r="C82" s="38" t="s">
        <v>1</v>
      </c>
      <c r="D82" s="14">
        <f>E82+F82+G82+H82+I82</f>
        <v>291285.27</v>
      </c>
      <c r="E82" s="15">
        <v>291285.27</v>
      </c>
      <c r="F82" s="15"/>
      <c r="G82" s="15"/>
      <c r="H82" s="15"/>
      <c r="I82" s="15"/>
      <c r="J82" s="36"/>
      <c r="K82" s="36"/>
      <c r="L82" s="36"/>
      <c r="M82" s="36"/>
      <c r="N82" s="36"/>
      <c r="O82" s="36"/>
      <c r="P82" s="36"/>
      <c r="Q82" s="37"/>
      <c r="R82" s="36"/>
      <c r="S82" s="36"/>
      <c r="T82" s="36"/>
      <c r="U82" s="36"/>
      <c r="V82" s="36"/>
    </row>
    <row r="83" spans="1:22" s="8" customFormat="1" ht="10.5" x14ac:dyDescent="0.15">
      <c r="A83" s="31"/>
      <c r="B83" s="38" t="s">
        <v>2</v>
      </c>
      <c r="C83" s="38" t="s">
        <v>2</v>
      </c>
      <c r="D83" s="14">
        <f>E83+F83+G83+H83+I83</f>
        <v>10.99</v>
      </c>
      <c r="E83" s="15">
        <v>10.99</v>
      </c>
      <c r="F83" s="15"/>
      <c r="G83" s="15"/>
      <c r="H83" s="15"/>
      <c r="I83" s="15"/>
      <c r="J83" s="36"/>
      <c r="K83" s="36"/>
      <c r="L83" s="36"/>
      <c r="M83" s="36"/>
      <c r="N83" s="36"/>
      <c r="O83" s="36"/>
      <c r="P83" s="36"/>
      <c r="Q83" s="37"/>
      <c r="R83" s="36"/>
      <c r="S83" s="36"/>
      <c r="T83" s="36"/>
      <c r="U83" s="36"/>
      <c r="V83" s="36"/>
    </row>
    <row r="84" spans="1:22" s="8" customFormat="1" ht="10.5" x14ac:dyDescent="0.15">
      <c r="A84" s="32"/>
      <c r="B84" s="38" t="s">
        <v>3</v>
      </c>
      <c r="C84" s="38" t="s">
        <v>3</v>
      </c>
      <c r="D84" s="14">
        <f>E84+F84+G84+H84+I84</f>
        <v>0</v>
      </c>
      <c r="E84" s="15"/>
      <c r="F84" s="15"/>
      <c r="G84" s="15"/>
      <c r="H84" s="15"/>
      <c r="I84" s="15"/>
      <c r="J84" s="36"/>
      <c r="K84" s="36"/>
      <c r="L84" s="36"/>
      <c r="M84" s="36"/>
      <c r="N84" s="36"/>
      <c r="O84" s="36"/>
      <c r="P84" s="36"/>
      <c r="Q84" s="37"/>
      <c r="R84" s="36"/>
      <c r="S84" s="36"/>
      <c r="T84" s="36"/>
      <c r="U84" s="36"/>
      <c r="V84" s="36"/>
    </row>
    <row r="85" spans="1:22" s="6" customFormat="1" ht="10.5" customHeight="1" x14ac:dyDescent="0.15">
      <c r="A85" s="30" t="s">
        <v>35</v>
      </c>
      <c r="B85" s="55" t="s">
        <v>16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6"/>
    </row>
    <row r="86" spans="1:22" s="8" customFormat="1" ht="10.5" customHeight="1" x14ac:dyDescent="0.15">
      <c r="A86" s="31" t="s">
        <v>30</v>
      </c>
      <c r="B86" s="34" t="s">
        <v>150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8" customFormat="1" ht="60" customHeight="1" x14ac:dyDescent="0.15">
      <c r="A87" s="31"/>
      <c r="B87" s="57" t="s">
        <v>153</v>
      </c>
      <c r="C87" s="58" t="s">
        <v>153</v>
      </c>
      <c r="D87" s="58"/>
      <c r="E87" s="58"/>
      <c r="F87" s="58"/>
      <c r="G87" s="58"/>
      <c r="H87" s="58"/>
      <c r="I87" s="59"/>
      <c r="J87" s="36" t="s">
        <v>121</v>
      </c>
      <c r="K87" s="36"/>
      <c r="L87" s="36" t="s">
        <v>60</v>
      </c>
      <c r="M87" s="36" t="s">
        <v>117</v>
      </c>
      <c r="N87" s="36" t="s">
        <v>82</v>
      </c>
      <c r="O87" s="36" t="s">
        <v>146</v>
      </c>
      <c r="P87" s="36" t="s">
        <v>82</v>
      </c>
      <c r="Q87" s="37" t="s">
        <v>401</v>
      </c>
      <c r="R87" s="36" t="s">
        <v>11</v>
      </c>
      <c r="S87" s="36" t="s">
        <v>118</v>
      </c>
      <c r="T87" s="36" t="s">
        <v>7</v>
      </c>
      <c r="U87" s="36"/>
      <c r="V87" s="36" t="s">
        <v>461</v>
      </c>
    </row>
    <row r="88" spans="1:22" s="8" customFormat="1" ht="10.5" x14ac:dyDescent="0.15">
      <c r="A88" s="31"/>
      <c r="B88" s="38" t="s">
        <v>5</v>
      </c>
      <c r="C88" s="38" t="s">
        <v>5</v>
      </c>
      <c r="D88" s="14">
        <f>SUM(D89:D92)</f>
        <v>165379.35</v>
      </c>
      <c r="E88" s="15">
        <f>SUM(E89:E92)</f>
        <v>83582.070000000007</v>
      </c>
      <c r="F88" s="15">
        <f>SUM(F89:F92)</f>
        <v>81797.279999999999</v>
      </c>
      <c r="G88" s="15"/>
      <c r="H88" s="15"/>
      <c r="I88" s="15"/>
      <c r="J88" s="36"/>
      <c r="K88" s="36"/>
      <c r="L88" s="36"/>
      <c r="M88" s="36"/>
      <c r="N88" s="36"/>
      <c r="O88" s="36"/>
      <c r="P88" s="36"/>
      <c r="Q88" s="37"/>
      <c r="R88" s="36"/>
      <c r="S88" s="36"/>
      <c r="T88" s="36"/>
      <c r="U88" s="36"/>
      <c r="V88" s="36"/>
    </row>
    <row r="89" spans="1:22" s="8" customFormat="1" ht="10.5" x14ac:dyDescent="0.15">
      <c r="A89" s="31"/>
      <c r="B89" s="38" t="s">
        <v>0</v>
      </c>
      <c r="C89" s="38" t="s">
        <v>0</v>
      </c>
      <c r="D89" s="14">
        <f>E89+F89+G89+H89+I89</f>
        <v>0</v>
      </c>
      <c r="E89" s="15"/>
      <c r="F89" s="15"/>
      <c r="G89" s="15"/>
      <c r="H89" s="15"/>
      <c r="I89" s="15"/>
      <c r="J89" s="36"/>
      <c r="K89" s="36"/>
      <c r="L89" s="36"/>
      <c r="M89" s="36"/>
      <c r="N89" s="36"/>
      <c r="O89" s="36"/>
      <c r="P89" s="36"/>
      <c r="Q89" s="37"/>
      <c r="R89" s="36"/>
      <c r="S89" s="36"/>
      <c r="T89" s="36"/>
      <c r="U89" s="36"/>
      <c r="V89" s="36"/>
    </row>
    <row r="90" spans="1:22" s="8" customFormat="1" ht="10.5" x14ac:dyDescent="0.15">
      <c r="A90" s="31"/>
      <c r="B90" s="38" t="s">
        <v>1</v>
      </c>
      <c r="C90" s="38" t="s">
        <v>1</v>
      </c>
      <c r="D90" s="14">
        <f>E90+F90+G90+H90+I90</f>
        <v>165379.35</v>
      </c>
      <c r="E90" s="15">
        <v>83582.070000000007</v>
      </c>
      <c r="F90" s="15">
        <v>81797.279999999999</v>
      </c>
      <c r="G90" s="15"/>
      <c r="H90" s="15"/>
      <c r="I90" s="15"/>
      <c r="J90" s="36"/>
      <c r="K90" s="36"/>
      <c r="L90" s="36"/>
      <c r="M90" s="36"/>
      <c r="N90" s="36"/>
      <c r="O90" s="36"/>
      <c r="P90" s="36"/>
      <c r="Q90" s="37"/>
      <c r="R90" s="36"/>
      <c r="S90" s="36"/>
      <c r="T90" s="36"/>
      <c r="U90" s="36"/>
      <c r="V90" s="36"/>
    </row>
    <row r="91" spans="1:22" s="8" customFormat="1" ht="10.5" x14ac:dyDescent="0.15">
      <c r="A91" s="31"/>
      <c r="B91" s="38" t="s">
        <v>2</v>
      </c>
      <c r="C91" s="38" t="s">
        <v>2</v>
      </c>
      <c r="D91" s="14">
        <f>E91+F91+G91+H91+I91</f>
        <v>0</v>
      </c>
      <c r="E91" s="15"/>
      <c r="F91" s="15"/>
      <c r="G91" s="15"/>
      <c r="H91" s="15"/>
      <c r="I91" s="15"/>
      <c r="J91" s="36"/>
      <c r="K91" s="36"/>
      <c r="L91" s="36"/>
      <c r="M91" s="36"/>
      <c r="N91" s="36"/>
      <c r="O91" s="36"/>
      <c r="P91" s="36"/>
      <c r="Q91" s="37"/>
      <c r="R91" s="36"/>
      <c r="S91" s="36"/>
      <c r="T91" s="36"/>
      <c r="U91" s="36"/>
      <c r="V91" s="36"/>
    </row>
    <row r="92" spans="1:22" s="8" customFormat="1" ht="10.5" x14ac:dyDescent="0.15">
      <c r="A92" s="32"/>
      <c r="B92" s="38" t="s">
        <v>3</v>
      </c>
      <c r="C92" s="38" t="s">
        <v>3</v>
      </c>
      <c r="D92" s="14">
        <f>E92+F92+G92+H92+I92</f>
        <v>0</v>
      </c>
      <c r="E92" s="15"/>
      <c r="F92" s="15"/>
      <c r="G92" s="15"/>
      <c r="H92" s="15"/>
      <c r="I92" s="15"/>
      <c r="J92" s="36"/>
      <c r="K92" s="36"/>
      <c r="L92" s="36"/>
      <c r="M92" s="36"/>
      <c r="N92" s="36"/>
      <c r="O92" s="36"/>
      <c r="P92" s="36"/>
      <c r="Q92" s="37"/>
      <c r="R92" s="36"/>
      <c r="S92" s="36"/>
      <c r="T92" s="36"/>
      <c r="U92" s="36"/>
      <c r="V92" s="36"/>
    </row>
    <row r="93" spans="1:22" s="6" customFormat="1" ht="10.5" customHeight="1" x14ac:dyDescent="0.15">
      <c r="A93" s="30" t="s">
        <v>36</v>
      </c>
      <c r="B93" s="55" t="s">
        <v>16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1:22" s="8" customFormat="1" ht="10.5" customHeight="1" x14ac:dyDescent="0.15">
      <c r="A94" s="31" t="s">
        <v>30</v>
      </c>
      <c r="B94" s="34" t="s">
        <v>150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8" customFormat="1" ht="85.5" customHeight="1" x14ac:dyDescent="0.15">
      <c r="A95" s="31"/>
      <c r="B95" s="57" t="s">
        <v>129</v>
      </c>
      <c r="C95" s="58" t="s">
        <v>129</v>
      </c>
      <c r="D95" s="58"/>
      <c r="E95" s="58"/>
      <c r="F95" s="58"/>
      <c r="G95" s="58"/>
      <c r="H95" s="58"/>
      <c r="I95" s="59"/>
      <c r="J95" s="36" t="s">
        <v>121</v>
      </c>
      <c r="K95" s="36"/>
      <c r="L95" s="36" t="s">
        <v>60</v>
      </c>
      <c r="M95" s="36" t="s">
        <v>117</v>
      </c>
      <c r="N95" s="36" t="s">
        <v>82</v>
      </c>
      <c r="O95" s="36" t="s">
        <v>146</v>
      </c>
      <c r="P95" s="36" t="s">
        <v>82</v>
      </c>
      <c r="Q95" s="37" t="s">
        <v>155</v>
      </c>
      <c r="R95" s="36" t="s">
        <v>11</v>
      </c>
      <c r="S95" s="36" t="s">
        <v>119</v>
      </c>
      <c r="T95" s="36" t="s">
        <v>17</v>
      </c>
      <c r="U95" s="36"/>
      <c r="V95" s="36" t="s">
        <v>462</v>
      </c>
    </row>
    <row r="96" spans="1:22" s="8" customFormat="1" ht="10.5" x14ac:dyDescent="0.15">
      <c r="A96" s="31"/>
      <c r="B96" s="38" t="s">
        <v>5</v>
      </c>
      <c r="C96" s="38" t="s">
        <v>5</v>
      </c>
      <c r="D96" s="14">
        <f>SUM(D97:D100)</f>
        <v>244092.24</v>
      </c>
      <c r="E96" s="15">
        <f>SUM(E97:E100)</f>
        <v>105678</v>
      </c>
      <c r="F96" s="15">
        <f t="shared" ref="F96" si="10">SUM(F97:F100)</f>
        <v>138414.24</v>
      </c>
      <c r="G96" s="15"/>
      <c r="H96" s="15"/>
      <c r="I96" s="15"/>
      <c r="J96" s="36"/>
      <c r="K96" s="36"/>
      <c r="L96" s="36"/>
      <c r="M96" s="36"/>
      <c r="N96" s="36"/>
      <c r="O96" s="36"/>
      <c r="P96" s="36"/>
      <c r="Q96" s="37"/>
      <c r="R96" s="36"/>
      <c r="S96" s="36"/>
      <c r="T96" s="36"/>
      <c r="U96" s="36"/>
      <c r="V96" s="36"/>
    </row>
    <row r="97" spans="1:22" s="8" customFormat="1" ht="10.5" x14ac:dyDescent="0.15">
      <c r="A97" s="31"/>
      <c r="B97" s="38" t="s">
        <v>0</v>
      </c>
      <c r="C97" s="38" t="s">
        <v>0</v>
      </c>
      <c r="D97" s="14">
        <f>E97+F97+G97+H97+I97</f>
        <v>0</v>
      </c>
      <c r="E97" s="15"/>
      <c r="F97" s="15"/>
      <c r="G97" s="15"/>
      <c r="H97" s="15"/>
      <c r="I97" s="15"/>
      <c r="J97" s="36"/>
      <c r="K97" s="36"/>
      <c r="L97" s="36"/>
      <c r="M97" s="36"/>
      <c r="N97" s="36"/>
      <c r="O97" s="36"/>
      <c r="P97" s="36"/>
      <c r="Q97" s="37"/>
      <c r="R97" s="36"/>
      <c r="S97" s="36"/>
      <c r="T97" s="36"/>
      <c r="U97" s="36"/>
      <c r="V97" s="36"/>
    </row>
    <row r="98" spans="1:22" s="8" customFormat="1" ht="10.5" x14ac:dyDescent="0.15">
      <c r="A98" s="31"/>
      <c r="B98" s="38" t="s">
        <v>1</v>
      </c>
      <c r="C98" s="38" t="s">
        <v>1</v>
      </c>
      <c r="D98" s="14">
        <f>E98+F98+G98+H98+I98</f>
        <v>244092.24</v>
      </c>
      <c r="E98" s="15">
        <v>105678</v>
      </c>
      <c r="F98" s="15">
        <v>138414.24</v>
      </c>
      <c r="G98" s="15"/>
      <c r="H98" s="15"/>
      <c r="I98" s="15"/>
      <c r="J98" s="36"/>
      <c r="K98" s="36"/>
      <c r="L98" s="36"/>
      <c r="M98" s="36"/>
      <c r="N98" s="36"/>
      <c r="O98" s="36"/>
      <c r="P98" s="36"/>
      <c r="Q98" s="37"/>
      <c r="R98" s="36"/>
      <c r="S98" s="36"/>
      <c r="T98" s="36"/>
      <c r="U98" s="36"/>
      <c r="V98" s="36"/>
    </row>
    <row r="99" spans="1:22" s="8" customFormat="1" ht="10.5" x14ac:dyDescent="0.15">
      <c r="A99" s="31"/>
      <c r="B99" s="38" t="s">
        <v>2</v>
      </c>
      <c r="C99" s="38" t="s">
        <v>2</v>
      </c>
      <c r="D99" s="14">
        <f>E99+F99+G99+H99+I99</f>
        <v>0</v>
      </c>
      <c r="E99" s="15"/>
      <c r="F99" s="15"/>
      <c r="G99" s="15"/>
      <c r="H99" s="15"/>
      <c r="I99" s="15"/>
      <c r="J99" s="36"/>
      <c r="K99" s="36"/>
      <c r="L99" s="36"/>
      <c r="M99" s="36"/>
      <c r="N99" s="36"/>
      <c r="O99" s="36"/>
      <c r="P99" s="36"/>
      <c r="Q99" s="37"/>
      <c r="R99" s="36"/>
      <c r="S99" s="36"/>
      <c r="T99" s="36"/>
      <c r="U99" s="36"/>
      <c r="V99" s="36"/>
    </row>
    <row r="100" spans="1:22" s="8" customFormat="1" ht="10.5" x14ac:dyDescent="0.15">
      <c r="A100" s="32"/>
      <c r="B100" s="38" t="s">
        <v>3</v>
      </c>
      <c r="C100" s="38" t="s">
        <v>3</v>
      </c>
      <c r="D100" s="14">
        <f>E100+F100+G100+H100+I100</f>
        <v>0</v>
      </c>
      <c r="E100" s="15"/>
      <c r="F100" s="15"/>
      <c r="G100" s="15"/>
      <c r="H100" s="15"/>
      <c r="I100" s="15"/>
      <c r="J100" s="36"/>
      <c r="K100" s="36"/>
      <c r="L100" s="36"/>
      <c r="M100" s="36"/>
      <c r="N100" s="36"/>
      <c r="O100" s="36"/>
      <c r="P100" s="36"/>
      <c r="Q100" s="37"/>
      <c r="R100" s="36"/>
      <c r="S100" s="36"/>
      <c r="T100" s="36"/>
      <c r="U100" s="36"/>
      <c r="V100" s="36"/>
    </row>
    <row r="101" spans="1:22" s="8" customFormat="1" ht="10.5" customHeight="1" x14ac:dyDescent="0.15">
      <c r="A101" s="30" t="s">
        <v>37</v>
      </c>
      <c r="B101" s="55" t="s">
        <v>16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spans="1:22" s="8" customFormat="1" ht="10.5" customHeight="1" x14ac:dyDescent="0.15">
      <c r="A102" s="31" t="s">
        <v>30</v>
      </c>
      <c r="B102" s="34" t="s">
        <v>150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8" customFormat="1" ht="81.75" customHeight="1" x14ac:dyDescent="0.15">
      <c r="A103" s="31"/>
      <c r="B103" s="57" t="s">
        <v>157</v>
      </c>
      <c r="C103" s="58" t="s">
        <v>157</v>
      </c>
      <c r="D103" s="58"/>
      <c r="E103" s="58"/>
      <c r="F103" s="58"/>
      <c r="G103" s="58"/>
      <c r="H103" s="58"/>
      <c r="I103" s="59"/>
      <c r="J103" s="36" t="s">
        <v>66</v>
      </c>
      <c r="K103" s="36"/>
      <c r="L103" s="36" t="s">
        <v>60</v>
      </c>
      <c r="M103" s="36" t="s">
        <v>117</v>
      </c>
      <c r="N103" s="36" t="s">
        <v>82</v>
      </c>
      <c r="O103" s="36" t="s">
        <v>146</v>
      </c>
      <c r="P103" s="36" t="s">
        <v>82</v>
      </c>
      <c r="Q103" s="37" t="s">
        <v>158</v>
      </c>
      <c r="R103" s="36" t="s">
        <v>11</v>
      </c>
      <c r="S103" s="36" t="s">
        <v>159</v>
      </c>
      <c r="T103" s="36" t="s">
        <v>7</v>
      </c>
      <c r="U103" s="36"/>
      <c r="V103" s="36" t="s">
        <v>463</v>
      </c>
    </row>
    <row r="104" spans="1:22" s="8" customFormat="1" ht="10.5" x14ac:dyDescent="0.15">
      <c r="A104" s="31"/>
      <c r="B104" s="38" t="s">
        <v>5</v>
      </c>
      <c r="C104" s="38" t="s">
        <v>5</v>
      </c>
      <c r="D104" s="14">
        <f>SUM(D105:D108)</f>
        <v>138621.6</v>
      </c>
      <c r="E104" s="15">
        <f>SUM(E105:E108)</f>
        <v>138621.6</v>
      </c>
      <c r="F104" s="15"/>
      <c r="G104" s="15"/>
      <c r="H104" s="15"/>
      <c r="I104" s="15"/>
      <c r="J104" s="36"/>
      <c r="K104" s="36"/>
      <c r="L104" s="36"/>
      <c r="M104" s="36"/>
      <c r="N104" s="36"/>
      <c r="O104" s="36"/>
      <c r="P104" s="36"/>
      <c r="Q104" s="37"/>
      <c r="R104" s="36"/>
      <c r="S104" s="36"/>
      <c r="T104" s="36"/>
      <c r="U104" s="36"/>
      <c r="V104" s="36"/>
    </row>
    <row r="105" spans="1:22" s="8" customFormat="1" ht="10.5" x14ac:dyDescent="0.15">
      <c r="A105" s="31"/>
      <c r="B105" s="38" t="s">
        <v>0</v>
      </c>
      <c r="C105" s="38" t="s">
        <v>0</v>
      </c>
      <c r="D105" s="14">
        <f>E105+F105+G105+H105+I105</f>
        <v>0</v>
      </c>
      <c r="E105" s="15"/>
      <c r="F105" s="15"/>
      <c r="G105" s="15"/>
      <c r="H105" s="15"/>
      <c r="I105" s="15"/>
      <c r="J105" s="36"/>
      <c r="K105" s="36"/>
      <c r="L105" s="36"/>
      <c r="M105" s="36"/>
      <c r="N105" s="36"/>
      <c r="O105" s="36"/>
      <c r="P105" s="36"/>
      <c r="Q105" s="37"/>
      <c r="R105" s="36"/>
      <c r="S105" s="36"/>
      <c r="T105" s="36"/>
      <c r="U105" s="36"/>
      <c r="V105" s="36"/>
    </row>
    <row r="106" spans="1:22" s="8" customFormat="1" ht="10.5" x14ac:dyDescent="0.15">
      <c r="A106" s="31"/>
      <c r="B106" s="38" t="s">
        <v>1</v>
      </c>
      <c r="C106" s="38" t="s">
        <v>1</v>
      </c>
      <c r="D106" s="14">
        <f>E106+F106+G106+H106+I106</f>
        <v>138621.6</v>
      </c>
      <c r="E106" s="15">
        <v>138621.6</v>
      </c>
      <c r="F106" s="15"/>
      <c r="G106" s="15"/>
      <c r="H106" s="15"/>
      <c r="I106" s="15"/>
      <c r="J106" s="36"/>
      <c r="K106" s="36"/>
      <c r="L106" s="36"/>
      <c r="M106" s="36"/>
      <c r="N106" s="36"/>
      <c r="O106" s="36"/>
      <c r="P106" s="36"/>
      <c r="Q106" s="37"/>
      <c r="R106" s="36"/>
      <c r="S106" s="36"/>
      <c r="T106" s="36"/>
      <c r="U106" s="36"/>
      <c r="V106" s="36"/>
    </row>
    <row r="107" spans="1:22" s="8" customFormat="1" ht="10.5" x14ac:dyDescent="0.15">
      <c r="A107" s="31"/>
      <c r="B107" s="38" t="s">
        <v>2</v>
      </c>
      <c r="C107" s="38" t="s">
        <v>2</v>
      </c>
      <c r="D107" s="14">
        <f>E107+F107+G107+H107+I107</f>
        <v>0</v>
      </c>
      <c r="E107" s="15"/>
      <c r="F107" s="15"/>
      <c r="G107" s="15"/>
      <c r="H107" s="15"/>
      <c r="I107" s="15"/>
      <c r="J107" s="36"/>
      <c r="K107" s="36"/>
      <c r="L107" s="36"/>
      <c r="M107" s="36"/>
      <c r="N107" s="36"/>
      <c r="O107" s="36"/>
      <c r="P107" s="36"/>
      <c r="Q107" s="37"/>
      <c r="R107" s="36"/>
      <c r="S107" s="36"/>
      <c r="T107" s="36"/>
      <c r="U107" s="36"/>
      <c r="V107" s="36"/>
    </row>
    <row r="108" spans="1:22" s="8" customFormat="1" ht="10.5" x14ac:dyDescent="0.15">
      <c r="A108" s="32"/>
      <c r="B108" s="38" t="s">
        <v>3</v>
      </c>
      <c r="C108" s="38" t="s">
        <v>3</v>
      </c>
      <c r="D108" s="14">
        <f>E108+F108+G108+H108+I108</f>
        <v>0</v>
      </c>
      <c r="E108" s="15"/>
      <c r="F108" s="15"/>
      <c r="G108" s="15"/>
      <c r="H108" s="15"/>
      <c r="I108" s="15"/>
      <c r="J108" s="36"/>
      <c r="K108" s="36"/>
      <c r="L108" s="36"/>
      <c r="M108" s="36"/>
      <c r="N108" s="36"/>
      <c r="O108" s="36"/>
      <c r="P108" s="36"/>
      <c r="Q108" s="37"/>
      <c r="R108" s="36"/>
      <c r="S108" s="36"/>
      <c r="T108" s="36"/>
      <c r="U108" s="36"/>
      <c r="V108" s="36"/>
    </row>
    <row r="109" spans="1:22" s="8" customFormat="1" ht="10.5" customHeight="1" x14ac:dyDescent="0.15">
      <c r="A109" s="30" t="s">
        <v>107</v>
      </c>
      <c r="B109" s="55" t="s">
        <v>16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spans="1:22" s="8" customFormat="1" ht="10.5" customHeight="1" x14ac:dyDescent="0.15">
      <c r="A110" s="31" t="s">
        <v>30</v>
      </c>
      <c r="B110" s="34" t="s">
        <v>150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8" customFormat="1" ht="87" customHeight="1" x14ac:dyDescent="0.15">
      <c r="A111" s="31"/>
      <c r="B111" s="57" t="s">
        <v>405</v>
      </c>
      <c r="C111" s="58" t="s">
        <v>405</v>
      </c>
      <c r="D111" s="58"/>
      <c r="E111" s="58"/>
      <c r="F111" s="58"/>
      <c r="G111" s="58"/>
      <c r="H111" s="58"/>
      <c r="I111" s="59"/>
      <c r="J111" s="36" t="s">
        <v>87</v>
      </c>
      <c r="K111" s="36"/>
      <c r="L111" s="36" t="s">
        <v>60</v>
      </c>
      <c r="M111" s="36" t="s">
        <v>163</v>
      </c>
      <c r="N111" s="36" t="s">
        <v>82</v>
      </c>
      <c r="O111" s="36" t="s">
        <v>146</v>
      </c>
      <c r="P111" s="36" t="s">
        <v>82</v>
      </c>
      <c r="Q111" s="37" t="s">
        <v>404</v>
      </c>
      <c r="R111" s="36" t="s">
        <v>11</v>
      </c>
      <c r="S111" s="36" t="s">
        <v>118</v>
      </c>
      <c r="T111" s="36" t="s">
        <v>17</v>
      </c>
      <c r="U111" s="36"/>
      <c r="V111" s="36" t="s">
        <v>464</v>
      </c>
    </row>
    <row r="112" spans="1:22" s="8" customFormat="1" ht="10.5" x14ac:dyDescent="0.15">
      <c r="A112" s="31"/>
      <c r="B112" s="38" t="s">
        <v>5</v>
      </c>
      <c r="C112" s="38" t="s">
        <v>5</v>
      </c>
      <c r="D112" s="14">
        <f>SUM(D113:D116)</f>
        <v>318785.78000000003</v>
      </c>
      <c r="E112" s="15"/>
      <c r="F112" s="15"/>
      <c r="G112" s="15">
        <f t="shared" ref="G112" si="11">SUM(G113:G116)</f>
        <v>318785.78000000003</v>
      </c>
      <c r="H112" s="15"/>
      <c r="I112" s="15"/>
      <c r="J112" s="36"/>
      <c r="K112" s="36"/>
      <c r="L112" s="36"/>
      <c r="M112" s="36"/>
      <c r="N112" s="36"/>
      <c r="O112" s="36"/>
      <c r="P112" s="36"/>
      <c r="Q112" s="37"/>
      <c r="R112" s="36"/>
      <c r="S112" s="36"/>
      <c r="T112" s="36"/>
      <c r="U112" s="36"/>
      <c r="V112" s="36"/>
    </row>
    <row r="113" spans="1:22" s="8" customFormat="1" ht="10.5" x14ac:dyDescent="0.15">
      <c r="A113" s="31"/>
      <c r="B113" s="38" t="s">
        <v>0</v>
      </c>
      <c r="C113" s="38" t="s">
        <v>0</v>
      </c>
      <c r="D113" s="14">
        <f>E113+F113+G113+H113+I113</f>
        <v>0</v>
      </c>
      <c r="E113" s="15"/>
      <c r="F113" s="15"/>
      <c r="G113" s="15"/>
      <c r="H113" s="15"/>
      <c r="I113" s="15"/>
      <c r="J113" s="36"/>
      <c r="K113" s="36"/>
      <c r="L113" s="36"/>
      <c r="M113" s="36"/>
      <c r="N113" s="36"/>
      <c r="O113" s="36"/>
      <c r="P113" s="36"/>
      <c r="Q113" s="37"/>
      <c r="R113" s="36"/>
      <c r="S113" s="36"/>
      <c r="T113" s="36"/>
      <c r="U113" s="36"/>
      <c r="V113" s="36"/>
    </row>
    <row r="114" spans="1:22" s="8" customFormat="1" ht="10.5" x14ac:dyDescent="0.15">
      <c r="A114" s="31"/>
      <c r="B114" s="38" t="s">
        <v>1</v>
      </c>
      <c r="C114" s="38" t="s">
        <v>1</v>
      </c>
      <c r="D114" s="14">
        <f>E114+F114+G114+H114+I114</f>
        <v>318785.78000000003</v>
      </c>
      <c r="E114" s="15"/>
      <c r="F114" s="15"/>
      <c r="G114" s="15">
        <v>318785.78000000003</v>
      </c>
      <c r="H114" s="15"/>
      <c r="I114" s="15"/>
      <c r="J114" s="36"/>
      <c r="K114" s="36"/>
      <c r="L114" s="36"/>
      <c r="M114" s="36"/>
      <c r="N114" s="36"/>
      <c r="O114" s="36"/>
      <c r="P114" s="36"/>
      <c r="Q114" s="37"/>
      <c r="R114" s="36"/>
      <c r="S114" s="36"/>
      <c r="T114" s="36"/>
      <c r="U114" s="36"/>
      <c r="V114" s="36"/>
    </row>
    <row r="115" spans="1:22" s="8" customFormat="1" ht="10.5" x14ac:dyDescent="0.15">
      <c r="A115" s="31"/>
      <c r="B115" s="38" t="s">
        <v>2</v>
      </c>
      <c r="C115" s="38" t="s">
        <v>2</v>
      </c>
      <c r="D115" s="14">
        <f>E115+F115+G115+H115+I115</f>
        <v>0</v>
      </c>
      <c r="E115" s="15"/>
      <c r="F115" s="15"/>
      <c r="G115" s="15"/>
      <c r="H115" s="15"/>
      <c r="I115" s="15"/>
      <c r="J115" s="36"/>
      <c r="K115" s="36"/>
      <c r="L115" s="36"/>
      <c r="M115" s="36"/>
      <c r="N115" s="36"/>
      <c r="O115" s="36"/>
      <c r="P115" s="36"/>
      <c r="Q115" s="37"/>
      <c r="R115" s="36"/>
      <c r="S115" s="36"/>
      <c r="T115" s="36"/>
      <c r="U115" s="36"/>
      <c r="V115" s="36"/>
    </row>
    <row r="116" spans="1:22" s="8" customFormat="1" ht="10.5" x14ac:dyDescent="0.15">
      <c r="A116" s="32"/>
      <c r="B116" s="38" t="s">
        <v>3</v>
      </c>
      <c r="C116" s="38" t="s">
        <v>3</v>
      </c>
      <c r="D116" s="14">
        <f>E116+F116+G116+H116+I116</f>
        <v>0</v>
      </c>
      <c r="E116" s="15"/>
      <c r="F116" s="15"/>
      <c r="G116" s="15"/>
      <c r="H116" s="15"/>
      <c r="I116" s="15"/>
      <c r="J116" s="36"/>
      <c r="K116" s="36"/>
      <c r="L116" s="36"/>
      <c r="M116" s="36"/>
      <c r="N116" s="36"/>
      <c r="O116" s="36"/>
      <c r="P116" s="36"/>
      <c r="Q116" s="37"/>
      <c r="R116" s="36"/>
      <c r="S116" s="36"/>
      <c r="T116" s="36"/>
      <c r="U116" s="36"/>
      <c r="V116" s="36"/>
    </row>
    <row r="117" spans="1:22" s="8" customFormat="1" ht="10.5" customHeight="1" x14ac:dyDescent="0.15">
      <c r="A117" s="30" t="s">
        <v>154</v>
      </c>
      <c r="B117" s="55" t="s">
        <v>16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6"/>
    </row>
    <row r="118" spans="1:22" s="8" customFormat="1" ht="10.5" customHeight="1" x14ac:dyDescent="0.15">
      <c r="A118" s="31" t="s">
        <v>30</v>
      </c>
      <c r="B118" s="34" t="s">
        <v>150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8" customFormat="1" ht="84" customHeight="1" x14ac:dyDescent="0.15">
      <c r="A119" s="31"/>
      <c r="B119" s="57" t="s">
        <v>160</v>
      </c>
      <c r="C119" s="58" t="s">
        <v>160</v>
      </c>
      <c r="D119" s="58"/>
      <c r="E119" s="58"/>
      <c r="F119" s="58"/>
      <c r="G119" s="58"/>
      <c r="H119" s="58"/>
      <c r="I119" s="59"/>
      <c r="J119" s="36" t="s">
        <v>121</v>
      </c>
      <c r="K119" s="36"/>
      <c r="L119" s="36" t="s">
        <v>60</v>
      </c>
      <c r="M119" s="36" t="s">
        <v>161</v>
      </c>
      <c r="N119" s="36" t="s">
        <v>82</v>
      </c>
      <c r="O119" s="36" t="s">
        <v>146</v>
      </c>
      <c r="P119" s="36" t="s">
        <v>82</v>
      </c>
      <c r="Q119" s="37" t="s">
        <v>162</v>
      </c>
      <c r="R119" s="36" t="s">
        <v>11</v>
      </c>
      <c r="S119" s="36" t="s">
        <v>116</v>
      </c>
      <c r="T119" s="36" t="s">
        <v>17</v>
      </c>
      <c r="U119" s="36"/>
      <c r="V119" s="36" t="s">
        <v>465</v>
      </c>
    </row>
    <row r="120" spans="1:22" s="8" customFormat="1" ht="10.5" x14ac:dyDescent="0.15">
      <c r="A120" s="31"/>
      <c r="B120" s="38" t="s">
        <v>5</v>
      </c>
      <c r="C120" s="38" t="s">
        <v>5</v>
      </c>
      <c r="D120" s="14">
        <f>SUM(D121:D124)</f>
        <v>280246.87</v>
      </c>
      <c r="E120" s="15">
        <f t="shared" ref="E120" si="12">SUM(E121:E124)</f>
        <v>119390</v>
      </c>
      <c r="F120" s="15">
        <f t="shared" ref="F120" si="13">SUM(F121:F123)</f>
        <v>160856.87</v>
      </c>
      <c r="G120" s="15"/>
      <c r="H120" s="15"/>
      <c r="I120" s="15"/>
      <c r="J120" s="36"/>
      <c r="K120" s="36"/>
      <c r="L120" s="36"/>
      <c r="M120" s="36"/>
      <c r="N120" s="36"/>
      <c r="O120" s="36"/>
      <c r="P120" s="36"/>
      <c r="Q120" s="37"/>
      <c r="R120" s="36"/>
      <c r="S120" s="36"/>
      <c r="T120" s="36"/>
      <c r="U120" s="36"/>
      <c r="V120" s="36"/>
    </row>
    <row r="121" spans="1:22" s="8" customFormat="1" ht="10.5" x14ac:dyDescent="0.15">
      <c r="A121" s="31"/>
      <c r="B121" s="38" t="s">
        <v>0</v>
      </c>
      <c r="C121" s="38" t="s">
        <v>0</v>
      </c>
      <c r="D121" s="14">
        <f>E121+F121+G121+H121+I121</f>
        <v>0</v>
      </c>
      <c r="E121" s="15"/>
      <c r="F121" s="15"/>
      <c r="G121" s="15"/>
      <c r="H121" s="15"/>
      <c r="I121" s="15"/>
      <c r="J121" s="36"/>
      <c r="K121" s="36"/>
      <c r="L121" s="36"/>
      <c r="M121" s="36"/>
      <c r="N121" s="36"/>
      <c r="O121" s="36"/>
      <c r="P121" s="36"/>
      <c r="Q121" s="37"/>
      <c r="R121" s="36"/>
      <c r="S121" s="36"/>
      <c r="T121" s="36"/>
      <c r="U121" s="36"/>
      <c r="V121" s="36"/>
    </row>
    <row r="122" spans="1:22" s="8" customFormat="1" ht="10.5" x14ac:dyDescent="0.15">
      <c r="A122" s="31"/>
      <c r="B122" s="38" t="s">
        <v>1</v>
      </c>
      <c r="C122" s="38" t="s">
        <v>1</v>
      </c>
      <c r="D122" s="14">
        <f>E122+F122+G122+H122+I122</f>
        <v>280246.87</v>
      </c>
      <c r="E122" s="15">
        <v>119390</v>
      </c>
      <c r="F122" s="15">
        <v>160856.87</v>
      </c>
      <c r="G122" s="15"/>
      <c r="H122" s="15"/>
      <c r="I122" s="15"/>
      <c r="J122" s="36"/>
      <c r="K122" s="36"/>
      <c r="L122" s="36"/>
      <c r="M122" s="36"/>
      <c r="N122" s="36"/>
      <c r="O122" s="36"/>
      <c r="P122" s="36"/>
      <c r="Q122" s="37"/>
      <c r="R122" s="36"/>
      <c r="S122" s="36"/>
      <c r="T122" s="36"/>
      <c r="U122" s="36"/>
      <c r="V122" s="36"/>
    </row>
    <row r="123" spans="1:22" s="8" customFormat="1" ht="10.5" x14ac:dyDescent="0.15">
      <c r="A123" s="31"/>
      <c r="B123" s="38" t="s">
        <v>2</v>
      </c>
      <c r="C123" s="38" t="s">
        <v>2</v>
      </c>
      <c r="D123" s="14">
        <f>E123+F123+G123+H123+I123</f>
        <v>0</v>
      </c>
      <c r="E123" s="15"/>
      <c r="F123" s="15"/>
      <c r="G123" s="15"/>
      <c r="H123" s="15"/>
      <c r="I123" s="15"/>
      <c r="J123" s="36"/>
      <c r="K123" s="36"/>
      <c r="L123" s="36"/>
      <c r="M123" s="36"/>
      <c r="N123" s="36"/>
      <c r="O123" s="36"/>
      <c r="P123" s="36"/>
      <c r="Q123" s="37"/>
      <c r="R123" s="36"/>
      <c r="S123" s="36"/>
      <c r="T123" s="36"/>
      <c r="U123" s="36"/>
      <c r="V123" s="36"/>
    </row>
    <row r="124" spans="1:22" s="8" customFormat="1" ht="10.5" x14ac:dyDescent="0.15">
      <c r="A124" s="32"/>
      <c r="B124" s="38" t="s">
        <v>3</v>
      </c>
      <c r="C124" s="38" t="s">
        <v>3</v>
      </c>
      <c r="D124" s="14">
        <f>E124+F124+G124+H124+I124</f>
        <v>0</v>
      </c>
      <c r="E124" s="15"/>
      <c r="F124" s="15"/>
      <c r="G124" s="15"/>
      <c r="H124" s="15"/>
      <c r="I124" s="15"/>
      <c r="J124" s="36"/>
      <c r="K124" s="36"/>
      <c r="L124" s="36"/>
      <c r="M124" s="36"/>
      <c r="N124" s="36"/>
      <c r="O124" s="36"/>
      <c r="P124" s="36"/>
      <c r="Q124" s="37"/>
      <c r="R124" s="36"/>
      <c r="S124" s="36"/>
      <c r="T124" s="36"/>
      <c r="U124" s="36"/>
      <c r="V124" s="36"/>
    </row>
    <row r="125" spans="1:22" s="8" customFormat="1" ht="10.5" customHeight="1" x14ac:dyDescent="0.15">
      <c r="A125" s="30" t="s">
        <v>156</v>
      </c>
      <c r="B125" s="55" t="s">
        <v>16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6"/>
    </row>
    <row r="126" spans="1:22" s="8" customFormat="1" ht="10.5" customHeight="1" x14ac:dyDescent="0.15">
      <c r="A126" s="31" t="s">
        <v>30</v>
      </c>
      <c r="B126" s="34" t="s">
        <v>150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8" customFormat="1" ht="84" customHeight="1" x14ac:dyDescent="0.15">
      <c r="A127" s="31"/>
      <c r="B127" s="57" t="s">
        <v>164</v>
      </c>
      <c r="C127" s="58" t="s">
        <v>164</v>
      </c>
      <c r="D127" s="58"/>
      <c r="E127" s="58"/>
      <c r="F127" s="58"/>
      <c r="G127" s="58"/>
      <c r="H127" s="58"/>
      <c r="I127" s="59"/>
      <c r="J127" s="36" t="s">
        <v>87</v>
      </c>
      <c r="K127" s="36"/>
      <c r="L127" s="36" t="s">
        <v>61</v>
      </c>
      <c r="M127" s="36" t="s">
        <v>165</v>
      </c>
      <c r="N127" s="36" t="s">
        <v>124</v>
      </c>
      <c r="O127" s="36" t="s">
        <v>146</v>
      </c>
      <c r="P127" s="36" t="s">
        <v>124</v>
      </c>
      <c r="Q127" s="37" t="s">
        <v>166</v>
      </c>
      <c r="R127" s="36" t="s">
        <v>9</v>
      </c>
      <c r="S127" s="36" t="s">
        <v>10</v>
      </c>
      <c r="T127" s="36" t="s">
        <v>17</v>
      </c>
      <c r="U127" s="36"/>
      <c r="V127" s="36" t="s">
        <v>466</v>
      </c>
    </row>
    <row r="128" spans="1:22" s="8" customFormat="1" ht="10.5" x14ac:dyDescent="0.15">
      <c r="A128" s="31"/>
      <c r="B128" s="38" t="s">
        <v>5</v>
      </c>
      <c r="C128" s="38" t="s">
        <v>5</v>
      </c>
      <c r="D128" s="14">
        <f>SUM(D129:D132)</f>
        <v>285534.38</v>
      </c>
      <c r="E128" s="15"/>
      <c r="F128" s="15"/>
      <c r="G128" s="15">
        <f t="shared" ref="G128" si="14">SUM(G129:G131)</f>
        <v>285534.38</v>
      </c>
      <c r="H128" s="15"/>
      <c r="I128" s="15"/>
      <c r="J128" s="36"/>
      <c r="K128" s="36"/>
      <c r="L128" s="36"/>
      <c r="M128" s="36"/>
      <c r="N128" s="36"/>
      <c r="O128" s="36"/>
      <c r="P128" s="36"/>
      <c r="Q128" s="37"/>
      <c r="R128" s="36"/>
      <c r="S128" s="36"/>
      <c r="T128" s="36"/>
      <c r="U128" s="36"/>
      <c r="V128" s="36"/>
    </row>
    <row r="129" spans="1:22" s="8" customFormat="1" ht="10.5" x14ac:dyDescent="0.15">
      <c r="A129" s="31"/>
      <c r="B129" s="38" t="s">
        <v>0</v>
      </c>
      <c r="C129" s="38" t="s">
        <v>0</v>
      </c>
      <c r="D129" s="14">
        <f>E129+F129+G129+H129+I129</f>
        <v>0</v>
      </c>
      <c r="E129" s="15"/>
      <c r="F129" s="15"/>
      <c r="G129" s="15"/>
      <c r="H129" s="15"/>
      <c r="I129" s="15"/>
      <c r="J129" s="36"/>
      <c r="K129" s="36"/>
      <c r="L129" s="36"/>
      <c r="M129" s="36"/>
      <c r="N129" s="36"/>
      <c r="O129" s="36"/>
      <c r="P129" s="36"/>
      <c r="Q129" s="37"/>
      <c r="R129" s="36"/>
      <c r="S129" s="36"/>
      <c r="T129" s="36"/>
      <c r="U129" s="36"/>
      <c r="V129" s="36"/>
    </row>
    <row r="130" spans="1:22" s="8" customFormat="1" ht="10.5" x14ac:dyDescent="0.15">
      <c r="A130" s="31"/>
      <c r="B130" s="38" t="s">
        <v>1</v>
      </c>
      <c r="C130" s="38" t="s">
        <v>1</v>
      </c>
      <c r="D130" s="14">
        <f>E130+F130+G130+H130+I130</f>
        <v>284106.71000000002</v>
      </c>
      <c r="E130" s="15"/>
      <c r="F130" s="15"/>
      <c r="G130" s="15">
        <v>284106.71000000002</v>
      </c>
      <c r="H130" s="15"/>
      <c r="I130" s="15"/>
      <c r="J130" s="36"/>
      <c r="K130" s="36"/>
      <c r="L130" s="36"/>
      <c r="M130" s="36"/>
      <c r="N130" s="36"/>
      <c r="O130" s="36"/>
      <c r="P130" s="36"/>
      <c r="Q130" s="37"/>
      <c r="R130" s="36"/>
      <c r="S130" s="36"/>
      <c r="T130" s="36"/>
      <c r="U130" s="36"/>
      <c r="V130" s="36"/>
    </row>
    <row r="131" spans="1:22" s="8" customFormat="1" ht="10.5" x14ac:dyDescent="0.15">
      <c r="A131" s="31"/>
      <c r="B131" s="38" t="s">
        <v>2</v>
      </c>
      <c r="C131" s="38" t="s">
        <v>2</v>
      </c>
      <c r="D131" s="14">
        <f>E131+F131+G131+H131+I131</f>
        <v>1427.67</v>
      </c>
      <c r="E131" s="15"/>
      <c r="F131" s="15"/>
      <c r="G131" s="15">
        <v>1427.67</v>
      </c>
      <c r="H131" s="15"/>
      <c r="I131" s="15"/>
      <c r="J131" s="36"/>
      <c r="K131" s="36"/>
      <c r="L131" s="36"/>
      <c r="M131" s="36"/>
      <c r="N131" s="36"/>
      <c r="O131" s="36"/>
      <c r="P131" s="36"/>
      <c r="Q131" s="37"/>
      <c r="R131" s="36"/>
      <c r="S131" s="36"/>
      <c r="T131" s="36"/>
      <c r="U131" s="36"/>
      <c r="V131" s="36"/>
    </row>
    <row r="132" spans="1:22" s="8" customFormat="1" ht="10.5" x14ac:dyDescent="0.15">
      <c r="A132" s="32"/>
      <c r="B132" s="38" t="s">
        <v>3</v>
      </c>
      <c r="C132" s="38" t="s">
        <v>3</v>
      </c>
      <c r="D132" s="14">
        <f>E132+F132+G132+H132+I132</f>
        <v>0</v>
      </c>
      <c r="E132" s="15"/>
      <c r="F132" s="15"/>
      <c r="G132" s="15"/>
      <c r="H132" s="15"/>
      <c r="I132" s="15"/>
      <c r="J132" s="36"/>
      <c r="K132" s="36"/>
      <c r="L132" s="36"/>
      <c r="M132" s="36"/>
      <c r="N132" s="36"/>
      <c r="O132" s="36"/>
      <c r="P132" s="36"/>
      <c r="Q132" s="37"/>
      <c r="R132" s="36"/>
      <c r="S132" s="36"/>
      <c r="T132" s="36"/>
      <c r="U132" s="36"/>
      <c r="V132" s="36"/>
    </row>
    <row r="133" spans="1:22" s="8" customFormat="1" ht="10.5" customHeight="1" x14ac:dyDescent="0.15">
      <c r="A133" s="30" t="s">
        <v>410</v>
      </c>
      <c r="B133" s="55" t="s">
        <v>16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6"/>
    </row>
    <row r="134" spans="1:22" s="8" customFormat="1" ht="10.5" customHeight="1" x14ac:dyDescent="0.15">
      <c r="A134" s="31" t="s">
        <v>30</v>
      </c>
      <c r="B134" s="34" t="s">
        <v>150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8" customFormat="1" ht="84.75" customHeight="1" x14ac:dyDescent="0.15">
      <c r="A135" s="31"/>
      <c r="B135" s="57" t="s">
        <v>167</v>
      </c>
      <c r="C135" s="58" t="s">
        <v>167</v>
      </c>
      <c r="D135" s="58"/>
      <c r="E135" s="58"/>
      <c r="F135" s="58"/>
      <c r="G135" s="58"/>
      <c r="H135" s="58"/>
      <c r="I135" s="59"/>
      <c r="J135" s="36" t="s">
        <v>87</v>
      </c>
      <c r="K135" s="36"/>
      <c r="L135" s="36" t="s">
        <v>61</v>
      </c>
      <c r="M135" s="36" t="s">
        <v>168</v>
      </c>
      <c r="N135" s="36" t="s">
        <v>124</v>
      </c>
      <c r="O135" s="36" t="s">
        <v>146</v>
      </c>
      <c r="P135" s="36" t="s">
        <v>124</v>
      </c>
      <c r="Q135" s="37" t="s">
        <v>169</v>
      </c>
      <c r="R135" s="36" t="s">
        <v>9</v>
      </c>
      <c r="S135" s="36" t="s">
        <v>10</v>
      </c>
      <c r="T135" s="36" t="s">
        <v>17</v>
      </c>
      <c r="U135" s="36"/>
      <c r="V135" s="36" t="s">
        <v>467</v>
      </c>
    </row>
    <row r="136" spans="1:22" s="8" customFormat="1" ht="10.5" x14ac:dyDescent="0.15">
      <c r="A136" s="31"/>
      <c r="B136" s="38" t="s">
        <v>5</v>
      </c>
      <c r="C136" s="38" t="s">
        <v>5</v>
      </c>
      <c r="D136" s="14">
        <f>SUM(D137:D140)</f>
        <v>282862</v>
      </c>
      <c r="E136" s="15"/>
      <c r="F136" s="15"/>
      <c r="G136" s="15">
        <f t="shared" ref="G136" si="15">SUM(G137:G139)</f>
        <v>282862</v>
      </c>
      <c r="H136" s="15"/>
      <c r="I136" s="15"/>
      <c r="J136" s="36"/>
      <c r="K136" s="36"/>
      <c r="L136" s="36"/>
      <c r="M136" s="36"/>
      <c r="N136" s="36"/>
      <c r="O136" s="36"/>
      <c r="P136" s="36"/>
      <c r="Q136" s="37"/>
      <c r="R136" s="36"/>
      <c r="S136" s="36"/>
      <c r="T136" s="36"/>
      <c r="U136" s="36"/>
      <c r="V136" s="36"/>
    </row>
    <row r="137" spans="1:22" s="8" customFormat="1" ht="10.5" x14ac:dyDescent="0.15">
      <c r="A137" s="31"/>
      <c r="B137" s="38" t="s">
        <v>0</v>
      </c>
      <c r="C137" s="38" t="s">
        <v>0</v>
      </c>
      <c r="D137" s="14">
        <f>E137+F137+G137+H137+I137</f>
        <v>0</v>
      </c>
      <c r="E137" s="15"/>
      <c r="F137" s="15"/>
      <c r="G137" s="15"/>
      <c r="H137" s="15"/>
      <c r="I137" s="15"/>
      <c r="J137" s="36"/>
      <c r="K137" s="36"/>
      <c r="L137" s="36"/>
      <c r="M137" s="36"/>
      <c r="N137" s="36"/>
      <c r="O137" s="36"/>
      <c r="P137" s="36"/>
      <c r="Q137" s="37"/>
      <c r="R137" s="36"/>
      <c r="S137" s="36"/>
      <c r="T137" s="36"/>
      <c r="U137" s="36"/>
      <c r="V137" s="36"/>
    </row>
    <row r="138" spans="1:22" s="8" customFormat="1" ht="10.5" x14ac:dyDescent="0.15">
      <c r="A138" s="31"/>
      <c r="B138" s="38" t="s">
        <v>1</v>
      </c>
      <c r="C138" s="38" t="s">
        <v>1</v>
      </c>
      <c r="D138" s="14">
        <f>E138+F138+G138+H138+I138</f>
        <v>281447.69</v>
      </c>
      <c r="E138" s="15"/>
      <c r="F138" s="15"/>
      <c r="G138" s="15">
        <v>281447.69</v>
      </c>
      <c r="H138" s="15"/>
      <c r="I138" s="15"/>
      <c r="J138" s="36"/>
      <c r="K138" s="36"/>
      <c r="L138" s="36"/>
      <c r="M138" s="36"/>
      <c r="N138" s="36"/>
      <c r="O138" s="36"/>
      <c r="P138" s="36"/>
      <c r="Q138" s="37"/>
      <c r="R138" s="36"/>
      <c r="S138" s="36"/>
      <c r="T138" s="36"/>
      <c r="U138" s="36"/>
      <c r="V138" s="36"/>
    </row>
    <row r="139" spans="1:22" s="8" customFormat="1" ht="10.5" x14ac:dyDescent="0.15">
      <c r="A139" s="31"/>
      <c r="B139" s="38" t="s">
        <v>2</v>
      </c>
      <c r="C139" s="38" t="s">
        <v>2</v>
      </c>
      <c r="D139" s="14">
        <f>E139+F139+G139+H139+I139</f>
        <v>1414.31</v>
      </c>
      <c r="E139" s="15"/>
      <c r="F139" s="15"/>
      <c r="G139" s="15">
        <v>1414.31</v>
      </c>
      <c r="H139" s="15"/>
      <c r="I139" s="15"/>
      <c r="J139" s="36"/>
      <c r="K139" s="36"/>
      <c r="L139" s="36"/>
      <c r="M139" s="36"/>
      <c r="N139" s="36"/>
      <c r="O139" s="36"/>
      <c r="P139" s="36"/>
      <c r="Q139" s="37"/>
      <c r="R139" s="36"/>
      <c r="S139" s="36"/>
      <c r="T139" s="36"/>
      <c r="U139" s="36"/>
      <c r="V139" s="36"/>
    </row>
    <row r="140" spans="1:22" s="8" customFormat="1" ht="10.5" x14ac:dyDescent="0.15">
      <c r="A140" s="32"/>
      <c r="B140" s="38" t="s">
        <v>3</v>
      </c>
      <c r="C140" s="38" t="s">
        <v>3</v>
      </c>
      <c r="D140" s="14">
        <f>E140+F140+G140+H140+I140</f>
        <v>0</v>
      </c>
      <c r="E140" s="15"/>
      <c r="F140" s="15"/>
      <c r="G140" s="15"/>
      <c r="H140" s="15"/>
      <c r="I140" s="15"/>
      <c r="J140" s="36"/>
      <c r="K140" s="36"/>
      <c r="L140" s="36"/>
      <c r="M140" s="36"/>
      <c r="N140" s="36"/>
      <c r="O140" s="36"/>
      <c r="P140" s="36"/>
      <c r="Q140" s="37"/>
      <c r="R140" s="36"/>
      <c r="S140" s="36"/>
      <c r="T140" s="36"/>
      <c r="U140" s="36"/>
      <c r="V140" s="36"/>
    </row>
    <row r="141" spans="1:22" s="8" customFormat="1" ht="10.5" customHeight="1" x14ac:dyDescent="0.15">
      <c r="A141" s="30" t="s">
        <v>450</v>
      </c>
      <c r="B141" s="33" t="s">
        <v>146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8" customFormat="1" ht="10.5" customHeight="1" x14ac:dyDescent="0.15">
      <c r="A142" s="31" t="s">
        <v>30</v>
      </c>
      <c r="B142" s="34" t="s">
        <v>150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8" customFormat="1" ht="91.5" customHeight="1" x14ac:dyDescent="0.15">
      <c r="A143" s="31"/>
      <c r="B143" s="35" t="s">
        <v>451</v>
      </c>
      <c r="C143" s="35" t="s">
        <v>451</v>
      </c>
      <c r="D143" s="35"/>
      <c r="E143" s="35"/>
      <c r="F143" s="35"/>
      <c r="G143" s="35"/>
      <c r="H143" s="35"/>
      <c r="I143" s="35"/>
      <c r="J143" s="36" t="s">
        <v>66</v>
      </c>
      <c r="K143" s="36"/>
      <c r="L143" s="36" t="s">
        <v>62</v>
      </c>
      <c r="M143" s="36" t="s">
        <v>452</v>
      </c>
      <c r="N143" s="36" t="s">
        <v>453</v>
      </c>
      <c r="O143" s="36" t="s">
        <v>146</v>
      </c>
      <c r="P143" s="36" t="s">
        <v>453</v>
      </c>
      <c r="Q143" s="37">
        <v>340825.97976000002</v>
      </c>
      <c r="R143" s="36" t="s">
        <v>9</v>
      </c>
      <c r="S143" s="36" t="s">
        <v>10</v>
      </c>
      <c r="T143" s="36" t="s">
        <v>7</v>
      </c>
      <c r="U143" s="36"/>
      <c r="V143" s="36" t="s">
        <v>468</v>
      </c>
    </row>
    <row r="144" spans="1:22" s="8" customFormat="1" ht="10.5" customHeight="1" x14ac:dyDescent="0.15">
      <c r="A144" s="31"/>
      <c r="B144" s="38" t="s">
        <v>5</v>
      </c>
      <c r="C144" s="38" t="s">
        <v>5</v>
      </c>
      <c r="D144" s="14">
        <f>SUM(D145:D148)</f>
        <v>314845.13</v>
      </c>
      <c r="E144" s="15">
        <f>SUM(E145:E148)</f>
        <v>314845.13</v>
      </c>
      <c r="F144" s="15"/>
      <c r="G144" s="15"/>
      <c r="H144" s="15"/>
      <c r="I144" s="15"/>
      <c r="J144" s="36"/>
      <c r="K144" s="36"/>
      <c r="L144" s="36"/>
      <c r="M144" s="36"/>
      <c r="N144" s="36"/>
      <c r="O144" s="36"/>
      <c r="P144" s="36"/>
      <c r="Q144" s="37"/>
      <c r="R144" s="36"/>
      <c r="S144" s="36"/>
      <c r="T144" s="36"/>
      <c r="U144" s="36"/>
      <c r="V144" s="36"/>
    </row>
    <row r="145" spans="1:22" s="8" customFormat="1" ht="10.5" customHeight="1" x14ac:dyDescent="0.15">
      <c r="A145" s="31"/>
      <c r="B145" s="38" t="s">
        <v>0</v>
      </c>
      <c r="C145" s="38" t="s">
        <v>0</v>
      </c>
      <c r="D145" s="14">
        <f>E145+F145+G145+H145+I145</f>
        <v>197522.38</v>
      </c>
      <c r="E145" s="15">
        <v>197522.38</v>
      </c>
      <c r="F145" s="15"/>
      <c r="G145" s="15"/>
      <c r="H145" s="15"/>
      <c r="I145" s="15"/>
      <c r="J145" s="36"/>
      <c r="K145" s="36"/>
      <c r="L145" s="36"/>
      <c r="M145" s="36"/>
      <c r="N145" s="36"/>
      <c r="O145" s="36"/>
      <c r="P145" s="36"/>
      <c r="Q145" s="37"/>
      <c r="R145" s="36"/>
      <c r="S145" s="36"/>
      <c r="T145" s="36"/>
      <c r="U145" s="36"/>
      <c r="V145" s="36"/>
    </row>
    <row r="146" spans="1:22" s="8" customFormat="1" ht="10.5" customHeight="1" x14ac:dyDescent="0.15">
      <c r="A146" s="31"/>
      <c r="B146" s="38" t="s">
        <v>1</v>
      </c>
      <c r="C146" s="38" t="s">
        <v>1</v>
      </c>
      <c r="D146" s="14">
        <f>E146+F146+G146+H146+I146</f>
        <v>117322.75</v>
      </c>
      <c r="E146" s="15">
        <v>117322.75</v>
      </c>
      <c r="F146" s="15"/>
      <c r="G146" s="15"/>
      <c r="H146" s="15"/>
      <c r="I146" s="15"/>
      <c r="J146" s="36"/>
      <c r="K146" s="36"/>
      <c r="L146" s="36"/>
      <c r="M146" s="36"/>
      <c r="N146" s="36"/>
      <c r="O146" s="36"/>
      <c r="P146" s="36"/>
      <c r="Q146" s="37"/>
      <c r="R146" s="36"/>
      <c r="S146" s="36"/>
      <c r="T146" s="36"/>
      <c r="U146" s="36"/>
      <c r="V146" s="36"/>
    </row>
    <row r="147" spans="1:22" s="8" customFormat="1" ht="10.5" customHeight="1" x14ac:dyDescent="0.15">
      <c r="A147" s="31"/>
      <c r="B147" s="38" t="s">
        <v>2</v>
      </c>
      <c r="C147" s="38" t="s">
        <v>2</v>
      </c>
      <c r="D147" s="14">
        <f>E147+F147+G147+H147+I147</f>
        <v>0</v>
      </c>
      <c r="E147" s="15"/>
      <c r="F147" s="15"/>
      <c r="G147" s="15"/>
      <c r="H147" s="15"/>
      <c r="I147" s="15"/>
      <c r="J147" s="36"/>
      <c r="K147" s="36"/>
      <c r="L147" s="36"/>
      <c r="M147" s="36"/>
      <c r="N147" s="36"/>
      <c r="O147" s="36"/>
      <c r="P147" s="36"/>
      <c r="Q147" s="37"/>
      <c r="R147" s="36"/>
      <c r="S147" s="36"/>
      <c r="T147" s="36"/>
      <c r="U147" s="36"/>
      <c r="V147" s="36"/>
    </row>
    <row r="148" spans="1:22" s="8" customFormat="1" ht="10.5" customHeight="1" x14ac:dyDescent="0.15">
      <c r="A148" s="32"/>
      <c r="B148" s="38" t="s">
        <v>3</v>
      </c>
      <c r="C148" s="38" t="s">
        <v>3</v>
      </c>
      <c r="D148" s="14">
        <f>E148+F148+G148+H148+I148</f>
        <v>0</v>
      </c>
      <c r="E148" s="15"/>
      <c r="F148" s="15"/>
      <c r="G148" s="15"/>
      <c r="H148" s="15"/>
      <c r="I148" s="15"/>
      <c r="J148" s="36"/>
      <c r="K148" s="36"/>
      <c r="L148" s="36"/>
      <c r="M148" s="36"/>
      <c r="N148" s="36"/>
      <c r="O148" s="36"/>
      <c r="P148" s="36"/>
      <c r="Q148" s="37"/>
      <c r="R148" s="36"/>
      <c r="S148" s="36"/>
      <c r="T148" s="36"/>
      <c r="U148" s="36"/>
      <c r="V148" s="36"/>
    </row>
    <row r="149" spans="1:22" s="8" customFormat="1" ht="10.5" customHeight="1" x14ac:dyDescent="0.15">
      <c r="A149" s="30" t="s">
        <v>458</v>
      </c>
      <c r="B149" s="33" t="s">
        <v>146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8" customFormat="1" ht="10.5" customHeight="1" x14ac:dyDescent="0.15">
      <c r="A150" s="31" t="s">
        <v>30</v>
      </c>
      <c r="B150" s="34" t="s">
        <v>150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8" customFormat="1" ht="93" customHeight="1" x14ac:dyDescent="0.15">
      <c r="A151" s="31"/>
      <c r="B151" s="35" t="s">
        <v>454</v>
      </c>
      <c r="C151" s="35" t="s">
        <v>454</v>
      </c>
      <c r="D151" s="35"/>
      <c r="E151" s="35"/>
      <c r="F151" s="35"/>
      <c r="G151" s="35"/>
      <c r="H151" s="35"/>
      <c r="I151" s="35"/>
      <c r="J151" s="36" t="s">
        <v>66</v>
      </c>
      <c r="K151" s="36"/>
      <c r="L151" s="36" t="s">
        <v>62</v>
      </c>
      <c r="M151" s="36" t="s">
        <v>455</v>
      </c>
      <c r="N151" s="36" t="s">
        <v>146</v>
      </c>
      <c r="O151" s="36" t="s">
        <v>146</v>
      </c>
      <c r="P151" s="36" t="s">
        <v>456</v>
      </c>
      <c r="Q151" s="37">
        <v>64560.63</v>
      </c>
      <c r="R151" s="36" t="s">
        <v>9</v>
      </c>
      <c r="S151" s="36" t="s">
        <v>457</v>
      </c>
      <c r="T151" s="36" t="s">
        <v>17</v>
      </c>
      <c r="U151" s="36"/>
      <c r="V151" s="36"/>
    </row>
    <row r="152" spans="1:22" s="8" customFormat="1" ht="10.5" customHeight="1" x14ac:dyDescent="0.15">
      <c r="A152" s="31"/>
      <c r="B152" s="38" t="s">
        <v>5</v>
      </c>
      <c r="C152" s="38" t="s">
        <v>5</v>
      </c>
      <c r="D152" s="14">
        <f>SUM(D153:D156)</f>
        <v>32643.39</v>
      </c>
      <c r="E152" s="15">
        <f>SUM(E153:E156)</f>
        <v>32643.39</v>
      </c>
      <c r="F152" s="15"/>
      <c r="G152" s="15"/>
      <c r="H152" s="15"/>
      <c r="I152" s="15"/>
      <c r="J152" s="36"/>
      <c r="K152" s="36"/>
      <c r="L152" s="36"/>
      <c r="M152" s="36"/>
      <c r="N152" s="36"/>
      <c r="O152" s="36"/>
      <c r="P152" s="36"/>
      <c r="Q152" s="37"/>
      <c r="R152" s="36"/>
      <c r="S152" s="36"/>
      <c r="T152" s="36"/>
      <c r="U152" s="36"/>
      <c r="V152" s="36"/>
    </row>
    <row r="153" spans="1:22" s="8" customFormat="1" ht="10.5" customHeight="1" x14ac:dyDescent="0.15">
      <c r="A153" s="31"/>
      <c r="B153" s="38" t="s">
        <v>0</v>
      </c>
      <c r="C153" s="38" t="s">
        <v>0</v>
      </c>
      <c r="D153" s="14">
        <f>E153+F153+G153+H153+I153</f>
        <v>31011.22</v>
      </c>
      <c r="E153" s="15">
        <v>31011.22</v>
      </c>
      <c r="F153" s="15"/>
      <c r="G153" s="15"/>
      <c r="H153" s="15"/>
      <c r="I153" s="15"/>
      <c r="J153" s="36"/>
      <c r="K153" s="36"/>
      <c r="L153" s="36"/>
      <c r="M153" s="36"/>
      <c r="N153" s="36"/>
      <c r="O153" s="36"/>
      <c r="P153" s="36"/>
      <c r="Q153" s="37"/>
      <c r="R153" s="36"/>
      <c r="S153" s="36"/>
      <c r="T153" s="36"/>
      <c r="U153" s="36"/>
      <c r="V153" s="36"/>
    </row>
    <row r="154" spans="1:22" s="8" customFormat="1" ht="10.5" customHeight="1" x14ac:dyDescent="0.15">
      <c r="A154" s="31"/>
      <c r="B154" s="38" t="s">
        <v>1</v>
      </c>
      <c r="C154" s="38" t="s">
        <v>1</v>
      </c>
      <c r="D154" s="14">
        <f>E154+F154+G154+H154+I154</f>
        <v>1632.17</v>
      </c>
      <c r="E154" s="15">
        <v>1632.17</v>
      </c>
      <c r="F154" s="15"/>
      <c r="G154" s="15"/>
      <c r="H154" s="15"/>
      <c r="I154" s="15"/>
      <c r="J154" s="36"/>
      <c r="K154" s="36"/>
      <c r="L154" s="36"/>
      <c r="M154" s="36"/>
      <c r="N154" s="36"/>
      <c r="O154" s="36"/>
      <c r="P154" s="36"/>
      <c r="Q154" s="37"/>
      <c r="R154" s="36"/>
      <c r="S154" s="36"/>
      <c r="T154" s="36"/>
      <c r="U154" s="36"/>
      <c r="V154" s="36"/>
    </row>
    <row r="155" spans="1:22" s="8" customFormat="1" ht="10.5" customHeight="1" x14ac:dyDescent="0.15">
      <c r="A155" s="31"/>
      <c r="B155" s="38" t="s">
        <v>2</v>
      </c>
      <c r="C155" s="38" t="s">
        <v>2</v>
      </c>
      <c r="D155" s="14">
        <f>E155+F155+G155+H155+I155</f>
        <v>0</v>
      </c>
      <c r="E155" s="15"/>
      <c r="F155" s="15"/>
      <c r="G155" s="15"/>
      <c r="H155" s="15"/>
      <c r="I155" s="15"/>
      <c r="J155" s="36"/>
      <c r="K155" s="36"/>
      <c r="L155" s="36"/>
      <c r="M155" s="36"/>
      <c r="N155" s="36"/>
      <c r="O155" s="36"/>
      <c r="P155" s="36"/>
      <c r="Q155" s="37"/>
      <c r="R155" s="36"/>
      <c r="S155" s="36"/>
      <c r="T155" s="36"/>
      <c r="U155" s="36"/>
      <c r="V155" s="36"/>
    </row>
    <row r="156" spans="1:22" s="8" customFormat="1" ht="10.5" customHeight="1" x14ac:dyDescent="0.15">
      <c r="A156" s="32"/>
      <c r="B156" s="38" t="s">
        <v>3</v>
      </c>
      <c r="C156" s="38" t="s">
        <v>3</v>
      </c>
      <c r="D156" s="14">
        <f>E156+F156+G156+H156+I156</f>
        <v>0</v>
      </c>
      <c r="E156" s="15"/>
      <c r="F156" s="15"/>
      <c r="G156" s="15"/>
      <c r="H156" s="15"/>
      <c r="I156" s="15"/>
      <c r="J156" s="36"/>
      <c r="K156" s="36"/>
      <c r="L156" s="36"/>
      <c r="M156" s="36"/>
      <c r="N156" s="36"/>
      <c r="O156" s="36"/>
      <c r="P156" s="36"/>
      <c r="Q156" s="37"/>
      <c r="R156" s="36"/>
      <c r="S156" s="36"/>
      <c r="T156" s="36"/>
      <c r="U156" s="36"/>
      <c r="V156" s="36"/>
    </row>
    <row r="157" spans="1:22" s="6" customFormat="1" ht="9" x14ac:dyDescent="0.15">
      <c r="A157" s="39" t="s">
        <v>33</v>
      </c>
      <c r="B157" s="42" t="s">
        <v>94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:22" s="6" customFormat="1" ht="9" customHeight="1" x14ac:dyDescent="0.15">
      <c r="A158" s="40"/>
      <c r="B158" s="43" t="s">
        <v>5</v>
      </c>
      <c r="C158" s="43"/>
      <c r="D158" s="13">
        <f>SUM(D159:D162)</f>
        <v>329093.74200000003</v>
      </c>
      <c r="E158" s="13">
        <f t="shared" ref="E158:I158" si="16">SUM(E159:E162)</f>
        <v>245552.74200000003</v>
      </c>
      <c r="F158" s="13">
        <f t="shared" si="16"/>
        <v>83541</v>
      </c>
      <c r="G158" s="13">
        <f t="shared" si="16"/>
        <v>0</v>
      </c>
      <c r="H158" s="13">
        <f t="shared" si="16"/>
        <v>0</v>
      </c>
      <c r="I158" s="13">
        <f t="shared" si="16"/>
        <v>0</v>
      </c>
      <c r="J158" s="44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6"/>
    </row>
    <row r="159" spans="1:22" s="6" customFormat="1" ht="9" x14ac:dyDescent="0.15">
      <c r="A159" s="40"/>
      <c r="B159" s="43" t="s">
        <v>0</v>
      </c>
      <c r="C159" s="43"/>
      <c r="D159" s="13">
        <f>E159+F159+G159+H159+I159</f>
        <v>0</v>
      </c>
      <c r="E159" s="13">
        <f t="shared" ref="E159" si="17">E167+E175+E183</f>
        <v>0</v>
      </c>
      <c r="F159" s="13">
        <f t="shared" ref="F159:I159" si="18">F167+F175+F183</f>
        <v>0</v>
      </c>
      <c r="G159" s="13">
        <f t="shared" si="18"/>
        <v>0</v>
      </c>
      <c r="H159" s="13">
        <f t="shared" si="18"/>
        <v>0</v>
      </c>
      <c r="I159" s="13">
        <f t="shared" si="18"/>
        <v>0</v>
      </c>
      <c r="J159" s="47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9"/>
    </row>
    <row r="160" spans="1:22" s="6" customFormat="1" ht="9" customHeight="1" x14ac:dyDescent="0.15">
      <c r="A160" s="40"/>
      <c r="B160" s="43" t="s">
        <v>1</v>
      </c>
      <c r="C160" s="43"/>
      <c r="D160" s="13">
        <f>E160+F160+G160+H160+I160</f>
        <v>328577.91000000003</v>
      </c>
      <c r="E160" s="13">
        <f t="shared" ref="E160:I160" si="19">E168+E176+E184</f>
        <v>245036.91000000003</v>
      </c>
      <c r="F160" s="13">
        <f t="shared" si="19"/>
        <v>83541</v>
      </c>
      <c r="G160" s="13">
        <f t="shared" si="19"/>
        <v>0</v>
      </c>
      <c r="H160" s="13">
        <f t="shared" si="19"/>
        <v>0</v>
      </c>
      <c r="I160" s="13">
        <f t="shared" si="19"/>
        <v>0</v>
      </c>
      <c r="J160" s="47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9"/>
    </row>
    <row r="161" spans="1:22" s="6" customFormat="1" ht="9" customHeight="1" x14ac:dyDescent="0.15">
      <c r="A161" s="40"/>
      <c r="B161" s="43" t="s">
        <v>2</v>
      </c>
      <c r="C161" s="43"/>
      <c r="D161" s="13">
        <f>E161+F161+G161+H161+I161</f>
        <v>515.83199999999999</v>
      </c>
      <c r="E161" s="13">
        <f t="shared" ref="E161:I161" si="20">E169+E177+E185</f>
        <v>515.83199999999999</v>
      </c>
      <c r="F161" s="13">
        <f t="shared" si="20"/>
        <v>0</v>
      </c>
      <c r="G161" s="13">
        <f t="shared" si="20"/>
        <v>0</v>
      </c>
      <c r="H161" s="13">
        <f t="shared" si="20"/>
        <v>0</v>
      </c>
      <c r="I161" s="13">
        <f t="shared" si="20"/>
        <v>0</v>
      </c>
      <c r="J161" s="47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9"/>
    </row>
    <row r="162" spans="1:22" s="8" customFormat="1" ht="19.5" customHeight="1" x14ac:dyDescent="0.15">
      <c r="A162" s="41"/>
      <c r="B162" s="43" t="s">
        <v>3</v>
      </c>
      <c r="C162" s="43"/>
      <c r="D162" s="13">
        <f>E162+F162+G162+H162+I162</f>
        <v>0</v>
      </c>
      <c r="E162" s="13">
        <f t="shared" ref="E162:I162" si="21">E170+E178+E186</f>
        <v>0</v>
      </c>
      <c r="F162" s="13">
        <f t="shared" si="21"/>
        <v>0</v>
      </c>
      <c r="G162" s="13">
        <f t="shared" si="21"/>
        <v>0</v>
      </c>
      <c r="H162" s="13">
        <f t="shared" si="21"/>
        <v>0</v>
      </c>
      <c r="I162" s="13">
        <f t="shared" si="21"/>
        <v>0</v>
      </c>
      <c r="J162" s="50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2"/>
    </row>
    <row r="163" spans="1:22" s="8" customFormat="1" ht="10.5" customHeight="1" x14ac:dyDescent="0.15">
      <c r="A163" s="30" t="s">
        <v>38</v>
      </c>
      <c r="B163" s="55" t="s">
        <v>16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6"/>
    </row>
    <row r="164" spans="1:22" s="8" customFormat="1" ht="10.5" customHeight="1" x14ac:dyDescent="0.15">
      <c r="A164" s="31" t="s">
        <v>30</v>
      </c>
      <c r="B164" s="34" t="s">
        <v>170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8" customFormat="1" ht="73.5" customHeight="1" x14ac:dyDescent="0.15">
      <c r="A165" s="31"/>
      <c r="B165" s="57" t="s">
        <v>77</v>
      </c>
      <c r="C165" s="58" t="s">
        <v>77</v>
      </c>
      <c r="D165" s="58"/>
      <c r="E165" s="58"/>
      <c r="F165" s="58"/>
      <c r="G165" s="58"/>
      <c r="H165" s="58"/>
      <c r="I165" s="59"/>
      <c r="J165" s="36" t="s">
        <v>171</v>
      </c>
      <c r="K165" s="36"/>
      <c r="L165" s="36" t="s">
        <v>60</v>
      </c>
      <c r="M165" s="36" t="s">
        <v>67</v>
      </c>
      <c r="N165" s="36" t="s">
        <v>82</v>
      </c>
      <c r="O165" s="36" t="s">
        <v>68</v>
      </c>
      <c r="P165" s="36" t="s">
        <v>82</v>
      </c>
      <c r="Q165" s="37" t="s">
        <v>402</v>
      </c>
      <c r="R165" s="36" t="s">
        <v>11</v>
      </c>
      <c r="S165" s="36" t="s">
        <v>10</v>
      </c>
      <c r="T165" s="36" t="s">
        <v>7</v>
      </c>
      <c r="U165" s="36"/>
      <c r="V165" s="36" t="s">
        <v>469</v>
      </c>
    </row>
    <row r="166" spans="1:22" s="8" customFormat="1" ht="10.5" x14ac:dyDescent="0.15">
      <c r="A166" s="31"/>
      <c r="B166" s="38" t="s">
        <v>5</v>
      </c>
      <c r="C166" s="38" t="s">
        <v>5</v>
      </c>
      <c r="D166" s="14">
        <f>SUM(D167:D170)</f>
        <v>110268.18000000001</v>
      </c>
      <c r="E166" s="15">
        <f>SUM(E167:E170)</f>
        <v>110268.18000000001</v>
      </c>
      <c r="F166" s="15"/>
      <c r="G166" s="15"/>
      <c r="H166" s="15"/>
      <c r="I166" s="15"/>
      <c r="J166" s="36"/>
      <c r="K166" s="36"/>
      <c r="L166" s="36"/>
      <c r="M166" s="36"/>
      <c r="N166" s="36"/>
      <c r="O166" s="36"/>
      <c r="P166" s="36"/>
      <c r="Q166" s="37"/>
      <c r="R166" s="36"/>
      <c r="S166" s="36"/>
      <c r="T166" s="36"/>
      <c r="U166" s="36"/>
      <c r="V166" s="36"/>
    </row>
    <row r="167" spans="1:22" s="8" customFormat="1" ht="10.5" x14ac:dyDescent="0.15">
      <c r="A167" s="31"/>
      <c r="B167" s="38" t="s">
        <v>0</v>
      </c>
      <c r="C167" s="38" t="s">
        <v>0</v>
      </c>
      <c r="D167" s="14">
        <f>E167+F167+G167+H167+I167</f>
        <v>0</v>
      </c>
      <c r="E167" s="15"/>
      <c r="F167" s="15"/>
      <c r="G167" s="15"/>
      <c r="H167" s="15"/>
      <c r="I167" s="15"/>
      <c r="J167" s="36"/>
      <c r="K167" s="36"/>
      <c r="L167" s="36"/>
      <c r="M167" s="36"/>
      <c r="N167" s="36"/>
      <c r="O167" s="36"/>
      <c r="P167" s="36"/>
      <c r="Q167" s="37"/>
      <c r="R167" s="36"/>
      <c r="S167" s="36"/>
      <c r="T167" s="36"/>
      <c r="U167" s="36"/>
      <c r="V167" s="36"/>
    </row>
    <row r="168" spans="1:22" s="8" customFormat="1" ht="10.5" x14ac:dyDescent="0.15">
      <c r="A168" s="31"/>
      <c r="B168" s="38" t="s">
        <v>1</v>
      </c>
      <c r="C168" s="38" t="s">
        <v>1</v>
      </c>
      <c r="D168" s="14">
        <f>E168+F168+G168+H168+I168</f>
        <v>110268.18000000001</v>
      </c>
      <c r="E168" s="15">
        <v>110268.18000000001</v>
      </c>
      <c r="F168" s="15"/>
      <c r="G168" s="15"/>
      <c r="H168" s="15"/>
      <c r="I168" s="15"/>
      <c r="J168" s="36"/>
      <c r="K168" s="36"/>
      <c r="L168" s="36"/>
      <c r="M168" s="36"/>
      <c r="N168" s="36"/>
      <c r="O168" s="36"/>
      <c r="P168" s="36"/>
      <c r="Q168" s="37"/>
      <c r="R168" s="36"/>
      <c r="S168" s="36"/>
      <c r="T168" s="36"/>
      <c r="U168" s="36"/>
      <c r="V168" s="36"/>
    </row>
    <row r="169" spans="1:22" s="6" customFormat="1" ht="10.5" x14ac:dyDescent="0.15">
      <c r="A169" s="31"/>
      <c r="B169" s="38" t="s">
        <v>2</v>
      </c>
      <c r="C169" s="38" t="s">
        <v>2</v>
      </c>
      <c r="D169" s="14">
        <f>E169+F169+G169+H169+I169</f>
        <v>0</v>
      </c>
      <c r="E169" s="15"/>
      <c r="F169" s="15"/>
      <c r="G169" s="15"/>
      <c r="H169" s="15"/>
      <c r="I169" s="15"/>
      <c r="J169" s="36"/>
      <c r="K169" s="36"/>
      <c r="L169" s="36"/>
      <c r="M169" s="36"/>
      <c r="N169" s="36"/>
      <c r="O169" s="36"/>
      <c r="P169" s="36"/>
      <c r="Q169" s="37"/>
      <c r="R169" s="36"/>
      <c r="S169" s="36"/>
      <c r="T169" s="36"/>
      <c r="U169" s="36"/>
      <c r="V169" s="36"/>
    </row>
    <row r="170" spans="1:22" s="8" customFormat="1" ht="10.5" x14ac:dyDescent="0.15">
      <c r="A170" s="32"/>
      <c r="B170" s="38" t="s">
        <v>3</v>
      </c>
      <c r="C170" s="38" t="s">
        <v>3</v>
      </c>
      <c r="D170" s="14">
        <f>E170+F170+G170+H170+I170</f>
        <v>0</v>
      </c>
      <c r="E170" s="15"/>
      <c r="F170" s="15"/>
      <c r="G170" s="15"/>
      <c r="H170" s="15"/>
      <c r="I170" s="15"/>
      <c r="J170" s="36"/>
      <c r="K170" s="36"/>
      <c r="L170" s="36"/>
      <c r="M170" s="36"/>
      <c r="N170" s="36"/>
      <c r="O170" s="36"/>
      <c r="P170" s="36"/>
      <c r="Q170" s="37"/>
      <c r="R170" s="36"/>
      <c r="S170" s="36"/>
      <c r="T170" s="36"/>
      <c r="U170" s="36"/>
      <c r="V170" s="36"/>
    </row>
    <row r="171" spans="1:22" s="8" customFormat="1" ht="10.5" customHeight="1" x14ac:dyDescent="0.15">
      <c r="A171" s="30" t="s">
        <v>109</v>
      </c>
      <c r="B171" s="55" t="s">
        <v>16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6"/>
    </row>
    <row r="172" spans="1:22" s="8" customFormat="1" ht="10.5" customHeight="1" x14ac:dyDescent="0.15">
      <c r="A172" s="31" t="s">
        <v>30</v>
      </c>
      <c r="B172" s="34" t="s">
        <v>170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8" customFormat="1" ht="108.75" customHeight="1" x14ac:dyDescent="0.15">
      <c r="A173" s="31"/>
      <c r="B173" s="57" t="s">
        <v>120</v>
      </c>
      <c r="C173" s="58" t="s">
        <v>120</v>
      </c>
      <c r="D173" s="58"/>
      <c r="E173" s="58"/>
      <c r="F173" s="58"/>
      <c r="G173" s="58"/>
      <c r="H173" s="58"/>
      <c r="I173" s="59"/>
      <c r="J173" s="36" t="s">
        <v>121</v>
      </c>
      <c r="K173" s="36"/>
      <c r="L173" s="36" t="s">
        <v>62</v>
      </c>
      <c r="M173" s="36" t="s">
        <v>507</v>
      </c>
      <c r="N173" s="36" t="s">
        <v>124</v>
      </c>
      <c r="O173" s="36" t="s">
        <v>172</v>
      </c>
      <c r="P173" s="36" t="s">
        <v>172</v>
      </c>
      <c r="Q173" s="37" t="s">
        <v>508</v>
      </c>
      <c r="R173" s="36" t="s">
        <v>9</v>
      </c>
      <c r="S173" s="36" t="s">
        <v>10</v>
      </c>
      <c r="T173" s="36" t="s">
        <v>7</v>
      </c>
      <c r="U173" s="36"/>
      <c r="V173" s="36" t="s">
        <v>470</v>
      </c>
    </row>
    <row r="174" spans="1:22" s="8" customFormat="1" ht="10.5" x14ac:dyDescent="0.15">
      <c r="A174" s="31"/>
      <c r="B174" s="38" t="s">
        <v>5</v>
      </c>
      <c r="C174" s="38" t="s">
        <v>5</v>
      </c>
      <c r="D174" s="14">
        <f>SUM(D175:D178)</f>
        <v>51583.202000000005</v>
      </c>
      <c r="E174" s="15">
        <f t="shared" ref="E174" si="22">SUM(E175:E178)</f>
        <v>51583.202000000005</v>
      </c>
      <c r="F174" s="15"/>
      <c r="G174" s="15"/>
      <c r="H174" s="15"/>
      <c r="I174" s="15"/>
      <c r="J174" s="36"/>
      <c r="K174" s="36"/>
      <c r="L174" s="36"/>
      <c r="M174" s="36"/>
      <c r="N174" s="36"/>
      <c r="O174" s="36"/>
      <c r="P174" s="36"/>
      <c r="Q174" s="37"/>
      <c r="R174" s="36"/>
      <c r="S174" s="36"/>
      <c r="T174" s="36"/>
      <c r="U174" s="36"/>
      <c r="V174" s="36"/>
    </row>
    <row r="175" spans="1:22" s="8" customFormat="1" ht="10.5" x14ac:dyDescent="0.15">
      <c r="A175" s="31"/>
      <c r="B175" s="38" t="s">
        <v>0</v>
      </c>
      <c r="C175" s="38" t="s">
        <v>0</v>
      </c>
      <c r="D175" s="14">
        <f>E175+F175+G175+H175+I175</f>
        <v>0</v>
      </c>
      <c r="E175" s="15"/>
      <c r="F175" s="15"/>
      <c r="G175" s="15"/>
      <c r="H175" s="15"/>
      <c r="I175" s="15"/>
      <c r="J175" s="36"/>
      <c r="K175" s="36"/>
      <c r="L175" s="36"/>
      <c r="M175" s="36"/>
      <c r="N175" s="36"/>
      <c r="O175" s="36"/>
      <c r="P175" s="36"/>
      <c r="Q175" s="37"/>
      <c r="R175" s="36"/>
      <c r="S175" s="36"/>
      <c r="T175" s="36"/>
      <c r="U175" s="36"/>
      <c r="V175" s="36"/>
    </row>
    <row r="176" spans="1:22" s="8" customFormat="1" ht="10.5" x14ac:dyDescent="0.15">
      <c r="A176" s="31"/>
      <c r="B176" s="38" t="s">
        <v>1</v>
      </c>
      <c r="C176" s="38" t="s">
        <v>1</v>
      </c>
      <c r="D176" s="14">
        <f>E176+F176+G176+H176+I176</f>
        <v>51067.37</v>
      </c>
      <c r="E176" s="15">
        <v>51067.37</v>
      </c>
      <c r="F176" s="15"/>
      <c r="G176" s="15"/>
      <c r="H176" s="15"/>
      <c r="I176" s="15"/>
      <c r="J176" s="36"/>
      <c r="K176" s="36"/>
      <c r="L176" s="36"/>
      <c r="M176" s="36"/>
      <c r="N176" s="36"/>
      <c r="O176" s="36"/>
      <c r="P176" s="36"/>
      <c r="Q176" s="37"/>
      <c r="R176" s="36"/>
      <c r="S176" s="36"/>
      <c r="T176" s="36"/>
      <c r="U176" s="36"/>
      <c r="V176" s="36"/>
    </row>
    <row r="177" spans="1:22" s="8" customFormat="1" ht="10.5" x14ac:dyDescent="0.15">
      <c r="A177" s="31"/>
      <c r="B177" s="38" t="s">
        <v>2</v>
      </c>
      <c r="C177" s="38" t="s">
        <v>2</v>
      </c>
      <c r="D177" s="14">
        <f>E177+F177+G177+H177+I177</f>
        <v>515.83199999999999</v>
      </c>
      <c r="E177" s="15">
        <v>515.83199999999999</v>
      </c>
      <c r="F177" s="15"/>
      <c r="G177" s="15"/>
      <c r="H177" s="15"/>
      <c r="I177" s="15"/>
      <c r="J177" s="36"/>
      <c r="K177" s="36"/>
      <c r="L177" s="36"/>
      <c r="M177" s="36"/>
      <c r="N177" s="36"/>
      <c r="O177" s="36"/>
      <c r="P177" s="36"/>
      <c r="Q177" s="37"/>
      <c r="R177" s="36"/>
      <c r="S177" s="36"/>
      <c r="T177" s="36"/>
      <c r="U177" s="36"/>
      <c r="V177" s="36"/>
    </row>
    <row r="178" spans="1:22" s="8" customFormat="1" ht="10.5" x14ac:dyDescent="0.15">
      <c r="A178" s="32"/>
      <c r="B178" s="38" t="s">
        <v>3</v>
      </c>
      <c r="C178" s="38" t="s">
        <v>3</v>
      </c>
      <c r="D178" s="14">
        <f>E178+F178+G178+H178+I178</f>
        <v>0</v>
      </c>
      <c r="E178" s="15"/>
      <c r="F178" s="15"/>
      <c r="G178" s="15"/>
      <c r="H178" s="15"/>
      <c r="I178" s="15"/>
      <c r="J178" s="36"/>
      <c r="K178" s="36"/>
      <c r="L178" s="36"/>
      <c r="M178" s="36"/>
      <c r="N178" s="36"/>
      <c r="O178" s="36"/>
      <c r="P178" s="36"/>
      <c r="Q178" s="37"/>
      <c r="R178" s="36"/>
      <c r="S178" s="36"/>
      <c r="T178" s="36"/>
      <c r="U178" s="36"/>
      <c r="V178" s="36"/>
    </row>
    <row r="179" spans="1:22" s="8" customFormat="1" ht="10.5" customHeight="1" x14ac:dyDescent="0.15">
      <c r="A179" s="30" t="s">
        <v>205</v>
      </c>
      <c r="B179" s="55" t="s">
        <v>16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6"/>
    </row>
    <row r="180" spans="1:22" s="8" customFormat="1" ht="10.5" customHeight="1" x14ac:dyDescent="0.15">
      <c r="A180" s="31" t="s">
        <v>30</v>
      </c>
      <c r="B180" s="34" t="s">
        <v>170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8" customFormat="1" ht="84" customHeight="1" x14ac:dyDescent="0.15">
      <c r="A181" s="31"/>
      <c r="B181" s="57" t="s">
        <v>173</v>
      </c>
      <c r="C181" s="58" t="s">
        <v>173</v>
      </c>
      <c r="D181" s="58"/>
      <c r="E181" s="58"/>
      <c r="F181" s="58"/>
      <c r="G181" s="58"/>
      <c r="H181" s="58"/>
      <c r="I181" s="59"/>
      <c r="J181" s="36" t="s">
        <v>121</v>
      </c>
      <c r="K181" s="36"/>
      <c r="L181" s="36" t="s">
        <v>60</v>
      </c>
      <c r="M181" s="36"/>
      <c r="N181" s="36" t="s">
        <v>82</v>
      </c>
      <c r="O181" s="36" t="s">
        <v>68</v>
      </c>
      <c r="P181" s="36" t="s">
        <v>82</v>
      </c>
      <c r="Q181" s="37" t="s">
        <v>509</v>
      </c>
      <c r="R181" s="36" t="s">
        <v>11</v>
      </c>
      <c r="S181" s="36" t="s">
        <v>174</v>
      </c>
      <c r="T181" s="36" t="s">
        <v>17</v>
      </c>
      <c r="U181" s="36"/>
      <c r="V181" s="36" t="s">
        <v>471</v>
      </c>
    </row>
    <row r="182" spans="1:22" s="8" customFormat="1" ht="10.5" x14ac:dyDescent="0.15">
      <c r="A182" s="31"/>
      <c r="B182" s="38" t="s">
        <v>5</v>
      </c>
      <c r="C182" s="38" t="s">
        <v>5</v>
      </c>
      <c r="D182" s="14">
        <f>SUM(D183:D186)</f>
        <v>167242.35999999999</v>
      </c>
      <c r="E182" s="15">
        <f t="shared" ref="E182" si="23">SUM(E183:E186)</f>
        <v>83701.36</v>
      </c>
      <c r="F182" s="15">
        <f t="shared" ref="F182" si="24">SUM(F183:F186)</f>
        <v>83541</v>
      </c>
      <c r="G182" s="15"/>
      <c r="H182" s="15"/>
      <c r="I182" s="15"/>
      <c r="J182" s="36"/>
      <c r="K182" s="36"/>
      <c r="L182" s="36"/>
      <c r="M182" s="36"/>
      <c r="N182" s="36"/>
      <c r="O182" s="36"/>
      <c r="P182" s="36"/>
      <c r="Q182" s="37"/>
      <c r="R182" s="36"/>
      <c r="S182" s="36"/>
      <c r="T182" s="36"/>
      <c r="U182" s="36"/>
      <c r="V182" s="36"/>
    </row>
    <row r="183" spans="1:22" s="8" customFormat="1" ht="10.5" x14ac:dyDescent="0.15">
      <c r="A183" s="31"/>
      <c r="B183" s="38" t="s">
        <v>0</v>
      </c>
      <c r="C183" s="38" t="s">
        <v>0</v>
      </c>
      <c r="D183" s="14">
        <f>E183+F183+G183+H183+I183</f>
        <v>0</v>
      </c>
      <c r="E183" s="15"/>
      <c r="F183" s="15"/>
      <c r="G183" s="15"/>
      <c r="H183" s="15"/>
      <c r="I183" s="15"/>
      <c r="J183" s="36"/>
      <c r="K183" s="36"/>
      <c r="L183" s="36"/>
      <c r="M183" s="36"/>
      <c r="N183" s="36"/>
      <c r="O183" s="36"/>
      <c r="P183" s="36"/>
      <c r="Q183" s="37"/>
      <c r="R183" s="36"/>
      <c r="S183" s="36"/>
      <c r="T183" s="36"/>
      <c r="U183" s="36"/>
      <c r="V183" s="36"/>
    </row>
    <row r="184" spans="1:22" s="8" customFormat="1" ht="10.5" x14ac:dyDescent="0.15">
      <c r="A184" s="31"/>
      <c r="B184" s="38" t="s">
        <v>1</v>
      </c>
      <c r="C184" s="38" t="s">
        <v>1</v>
      </c>
      <c r="D184" s="14">
        <f>E184+F184+G184+H184+I184</f>
        <v>167242.35999999999</v>
      </c>
      <c r="E184" s="15">
        <v>83701.36</v>
      </c>
      <c r="F184" s="15">
        <v>83541</v>
      </c>
      <c r="G184" s="15"/>
      <c r="H184" s="15"/>
      <c r="I184" s="15"/>
      <c r="J184" s="36"/>
      <c r="K184" s="36"/>
      <c r="L184" s="36"/>
      <c r="M184" s="36"/>
      <c r="N184" s="36"/>
      <c r="O184" s="36"/>
      <c r="P184" s="36"/>
      <c r="Q184" s="37"/>
      <c r="R184" s="36"/>
      <c r="S184" s="36"/>
      <c r="T184" s="36"/>
      <c r="U184" s="36"/>
      <c r="V184" s="36"/>
    </row>
    <row r="185" spans="1:22" s="8" customFormat="1" ht="10.5" x14ac:dyDescent="0.15">
      <c r="A185" s="31"/>
      <c r="B185" s="38" t="s">
        <v>2</v>
      </c>
      <c r="C185" s="38" t="s">
        <v>2</v>
      </c>
      <c r="D185" s="14">
        <f>E185+F185+G185+H185+I185</f>
        <v>0</v>
      </c>
      <c r="E185" s="15"/>
      <c r="F185" s="15"/>
      <c r="G185" s="15"/>
      <c r="H185" s="15"/>
      <c r="I185" s="15"/>
      <c r="J185" s="36"/>
      <c r="K185" s="36"/>
      <c r="L185" s="36"/>
      <c r="M185" s="36"/>
      <c r="N185" s="36"/>
      <c r="O185" s="36"/>
      <c r="P185" s="36"/>
      <c r="Q185" s="37"/>
      <c r="R185" s="36"/>
      <c r="S185" s="36"/>
      <c r="T185" s="36"/>
      <c r="U185" s="36"/>
      <c r="V185" s="36"/>
    </row>
    <row r="186" spans="1:22" s="8" customFormat="1" ht="10.5" x14ac:dyDescent="0.15">
      <c r="A186" s="32"/>
      <c r="B186" s="38" t="s">
        <v>3</v>
      </c>
      <c r="C186" s="38" t="s">
        <v>3</v>
      </c>
      <c r="D186" s="14">
        <f>E186+F186+G186+H186+I186</f>
        <v>0</v>
      </c>
      <c r="E186" s="15"/>
      <c r="F186" s="15"/>
      <c r="G186" s="15"/>
      <c r="H186" s="15"/>
      <c r="I186" s="15"/>
      <c r="J186" s="36"/>
      <c r="K186" s="36"/>
      <c r="L186" s="36"/>
      <c r="M186" s="36"/>
      <c r="N186" s="36"/>
      <c r="O186" s="36"/>
      <c r="P186" s="36"/>
      <c r="Q186" s="37"/>
      <c r="R186" s="36"/>
      <c r="S186" s="36"/>
      <c r="T186" s="36"/>
      <c r="U186" s="36"/>
      <c r="V186" s="36"/>
    </row>
    <row r="187" spans="1:22" s="8" customFormat="1" ht="9" x14ac:dyDescent="0.15">
      <c r="A187" s="39" t="s">
        <v>39</v>
      </c>
      <c r="B187" s="42" t="s">
        <v>92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</row>
    <row r="188" spans="1:22" s="8" customFormat="1" ht="9" customHeight="1" x14ac:dyDescent="0.15">
      <c r="A188" s="40"/>
      <c r="B188" s="43" t="s">
        <v>5</v>
      </c>
      <c r="C188" s="43"/>
      <c r="D188" s="13">
        <f>SUM(D189:D192)</f>
        <v>123458</v>
      </c>
      <c r="E188" s="13">
        <f t="shared" ref="E188:I188" si="25">SUM(E189:E192)</f>
        <v>123458</v>
      </c>
      <c r="F188" s="13">
        <f t="shared" si="25"/>
        <v>0</v>
      </c>
      <c r="G188" s="13">
        <f t="shared" si="25"/>
        <v>0</v>
      </c>
      <c r="H188" s="13">
        <f t="shared" si="25"/>
        <v>0</v>
      </c>
      <c r="I188" s="13">
        <f t="shared" si="25"/>
        <v>0</v>
      </c>
      <c r="J188" s="44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6"/>
    </row>
    <row r="189" spans="1:22" s="8" customFormat="1" ht="9" x14ac:dyDescent="0.15">
      <c r="A189" s="40"/>
      <c r="B189" s="43" t="s">
        <v>0</v>
      </c>
      <c r="C189" s="43"/>
      <c r="D189" s="13">
        <f>E189+F189+G189+H189+I189</f>
        <v>0</v>
      </c>
      <c r="E189" s="13">
        <f t="shared" ref="E189:I189" si="26">E197</f>
        <v>0</v>
      </c>
      <c r="F189" s="13">
        <f t="shared" si="26"/>
        <v>0</v>
      </c>
      <c r="G189" s="13">
        <f t="shared" si="26"/>
        <v>0</v>
      </c>
      <c r="H189" s="13">
        <f t="shared" si="26"/>
        <v>0</v>
      </c>
      <c r="I189" s="13">
        <f t="shared" si="26"/>
        <v>0</v>
      </c>
      <c r="J189" s="47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9"/>
    </row>
    <row r="190" spans="1:22" s="8" customFormat="1" ht="9" customHeight="1" x14ac:dyDescent="0.15">
      <c r="A190" s="40"/>
      <c r="B190" s="43" t="s">
        <v>1</v>
      </c>
      <c r="C190" s="43"/>
      <c r="D190" s="13">
        <f>E190+F190+G190+H190+I190</f>
        <v>123458</v>
      </c>
      <c r="E190" s="13">
        <f t="shared" ref="E190:I190" si="27">E198</f>
        <v>123458</v>
      </c>
      <c r="F190" s="13">
        <f t="shared" si="27"/>
        <v>0</v>
      </c>
      <c r="G190" s="13">
        <f t="shared" si="27"/>
        <v>0</v>
      </c>
      <c r="H190" s="13">
        <f t="shared" si="27"/>
        <v>0</v>
      </c>
      <c r="I190" s="13">
        <f t="shared" si="27"/>
        <v>0</v>
      </c>
      <c r="J190" s="47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9"/>
    </row>
    <row r="191" spans="1:22" s="8" customFormat="1" ht="9" customHeight="1" x14ac:dyDescent="0.15">
      <c r="A191" s="40"/>
      <c r="B191" s="43" t="s">
        <v>2</v>
      </c>
      <c r="C191" s="43"/>
      <c r="D191" s="13">
        <f>E191+F191+G191+H191+I191</f>
        <v>0</v>
      </c>
      <c r="E191" s="13">
        <f t="shared" ref="E191:I191" si="28">E199</f>
        <v>0</v>
      </c>
      <c r="F191" s="13">
        <f t="shared" si="28"/>
        <v>0</v>
      </c>
      <c r="G191" s="13">
        <f t="shared" si="28"/>
        <v>0</v>
      </c>
      <c r="H191" s="13">
        <f t="shared" si="28"/>
        <v>0</v>
      </c>
      <c r="I191" s="13">
        <f t="shared" si="28"/>
        <v>0</v>
      </c>
      <c r="J191" s="47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9"/>
    </row>
    <row r="192" spans="1:22" s="8" customFormat="1" ht="19.5" customHeight="1" x14ac:dyDescent="0.15">
      <c r="A192" s="41"/>
      <c r="B192" s="43" t="s">
        <v>3</v>
      </c>
      <c r="C192" s="43"/>
      <c r="D192" s="13">
        <f>E192+F192+G192+H192+I192</f>
        <v>0</v>
      </c>
      <c r="E192" s="13">
        <f t="shared" ref="E192:I192" si="29">E200</f>
        <v>0</v>
      </c>
      <c r="F192" s="13">
        <f t="shared" si="29"/>
        <v>0</v>
      </c>
      <c r="G192" s="13">
        <f t="shared" si="29"/>
        <v>0</v>
      </c>
      <c r="H192" s="13">
        <f t="shared" si="29"/>
        <v>0</v>
      </c>
      <c r="I192" s="13">
        <f t="shared" si="29"/>
        <v>0</v>
      </c>
      <c r="J192" s="50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2"/>
    </row>
    <row r="193" spans="1:22" s="8" customFormat="1" ht="10.5" customHeight="1" x14ac:dyDescent="0.15">
      <c r="A193" s="30" t="s">
        <v>40</v>
      </c>
      <c r="B193" s="55" t="s">
        <v>16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6"/>
    </row>
    <row r="194" spans="1:22" s="8" customFormat="1" ht="10.5" customHeight="1" x14ac:dyDescent="0.15">
      <c r="A194" s="31" t="s">
        <v>30</v>
      </c>
      <c r="B194" s="34" t="s">
        <v>175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8" customFormat="1" ht="81.75" customHeight="1" x14ac:dyDescent="0.15">
      <c r="A195" s="31"/>
      <c r="B195" s="57" t="s">
        <v>177</v>
      </c>
      <c r="C195" s="58" t="s">
        <v>177</v>
      </c>
      <c r="D195" s="58"/>
      <c r="E195" s="58"/>
      <c r="F195" s="58"/>
      <c r="G195" s="58"/>
      <c r="H195" s="58"/>
      <c r="I195" s="59"/>
      <c r="J195" s="36" t="s">
        <v>66</v>
      </c>
      <c r="K195" s="36"/>
      <c r="L195" s="36" t="s">
        <v>60</v>
      </c>
      <c r="M195" s="36" t="s">
        <v>178</v>
      </c>
      <c r="N195" s="36" t="s">
        <v>82</v>
      </c>
      <c r="O195" s="36" t="s">
        <v>25</v>
      </c>
      <c r="P195" s="36" t="s">
        <v>82</v>
      </c>
      <c r="Q195" s="37" t="s">
        <v>403</v>
      </c>
      <c r="R195" s="36" t="s">
        <v>11</v>
      </c>
      <c r="S195" s="36" t="s">
        <v>12</v>
      </c>
      <c r="T195" s="36" t="s">
        <v>7</v>
      </c>
      <c r="U195" s="36"/>
      <c r="V195" s="36" t="s">
        <v>472</v>
      </c>
    </row>
    <row r="196" spans="1:22" s="8" customFormat="1" ht="10.5" x14ac:dyDescent="0.15">
      <c r="A196" s="31"/>
      <c r="B196" s="38" t="s">
        <v>5</v>
      </c>
      <c r="C196" s="38" t="s">
        <v>5</v>
      </c>
      <c r="D196" s="14">
        <f>SUM(D197:D200)</f>
        <v>123458</v>
      </c>
      <c r="E196" s="15">
        <f>SUM(E197:E200)</f>
        <v>123458</v>
      </c>
      <c r="F196" s="15"/>
      <c r="G196" s="15"/>
      <c r="H196" s="15"/>
      <c r="I196" s="15"/>
      <c r="J196" s="36"/>
      <c r="K196" s="36"/>
      <c r="L196" s="36"/>
      <c r="M196" s="36"/>
      <c r="N196" s="36"/>
      <c r="O196" s="36"/>
      <c r="P196" s="36"/>
      <c r="Q196" s="37"/>
      <c r="R196" s="36"/>
      <c r="S196" s="36"/>
      <c r="T196" s="36"/>
      <c r="U196" s="36"/>
      <c r="V196" s="36"/>
    </row>
    <row r="197" spans="1:22" s="8" customFormat="1" ht="10.5" x14ac:dyDescent="0.15">
      <c r="A197" s="31"/>
      <c r="B197" s="38" t="s">
        <v>0</v>
      </c>
      <c r="C197" s="38" t="s">
        <v>0</v>
      </c>
      <c r="D197" s="14">
        <f>E197+F197+G197+H197+I197</f>
        <v>0</v>
      </c>
      <c r="E197" s="15"/>
      <c r="F197" s="15"/>
      <c r="G197" s="15"/>
      <c r="H197" s="15"/>
      <c r="I197" s="15"/>
      <c r="J197" s="36"/>
      <c r="K197" s="36"/>
      <c r="L197" s="36"/>
      <c r="M197" s="36"/>
      <c r="N197" s="36"/>
      <c r="O197" s="36"/>
      <c r="P197" s="36"/>
      <c r="Q197" s="37"/>
      <c r="R197" s="36"/>
      <c r="S197" s="36"/>
      <c r="T197" s="36"/>
      <c r="U197" s="36"/>
      <c r="V197" s="36"/>
    </row>
    <row r="198" spans="1:22" s="8" customFormat="1" ht="10.5" x14ac:dyDescent="0.15">
      <c r="A198" s="31"/>
      <c r="B198" s="38" t="s">
        <v>1</v>
      </c>
      <c r="C198" s="38" t="s">
        <v>1</v>
      </c>
      <c r="D198" s="14">
        <f>E198+F198+G198+H198+I198</f>
        <v>123458</v>
      </c>
      <c r="E198" s="15">
        <v>123458</v>
      </c>
      <c r="F198" s="15"/>
      <c r="G198" s="15"/>
      <c r="H198" s="15"/>
      <c r="I198" s="15"/>
      <c r="J198" s="36"/>
      <c r="K198" s="36"/>
      <c r="L198" s="36"/>
      <c r="M198" s="36"/>
      <c r="N198" s="36"/>
      <c r="O198" s="36"/>
      <c r="P198" s="36"/>
      <c r="Q198" s="37"/>
      <c r="R198" s="36"/>
      <c r="S198" s="36"/>
      <c r="T198" s="36"/>
      <c r="U198" s="36"/>
      <c r="V198" s="36"/>
    </row>
    <row r="199" spans="1:22" s="8" customFormat="1" ht="10.5" x14ac:dyDescent="0.15">
      <c r="A199" s="31"/>
      <c r="B199" s="38" t="s">
        <v>2</v>
      </c>
      <c r="C199" s="38" t="s">
        <v>2</v>
      </c>
      <c r="D199" s="14">
        <f>E199+F199+G199+H199+I199</f>
        <v>0</v>
      </c>
      <c r="E199" s="15"/>
      <c r="F199" s="15"/>
      <c r="G199" s="15"/>
      <c r="H199" s="15"/>
      <c r="I199" s="15"/>
      <c r="J199" s="36"/>
      <c r="K199" s="36"/>
      <c r="L199" s="36"/>
      <c r="M199" s="36"/>
      <c r="N199" s="36"/>
      <c r="O199" s="36"/>
      <c r="P199" s="36"/>
      <c r="Q199" s="37"/>
      <c r="R199" s="36"/>
      <c r="S199" s="36"/>
      <c r="T199" s="36"/>
      <c r="U199" s="36"/>
      <c r="V199" s="36"/>
    </row>
    <row r="200" spans="1:22" s="8" customFormat="1" ht="10.5" x14ac:dyDescent="0.15">
      <c r="A200" s="32"/>
      <c r="B200" s="38" t="s">
        <v>3</v>
      </c>
      <c r="C200" s="38" t="s">
        <v>3</v>
      </c>
      <c r="D200" s="14">
        <f>E200+F200+G200+H200+I200</f>
        <v>0</v>
      </c>
      <c r="E200" s="15"/>
      <c r="F200" s="15"/>
      <c r="G200" s="15"/>
      <c r="H200" s="15"/>
      <c r="I200" s="15"/>
      <c r="J200" s="36"/>
      <c r="K200" s="36"/>
      <c r="L200" s="36"/>
      <c r="M200" s="36"/>
      <c r="N200" s="36"/>
      <c r="O200" s="36"/>
      <c r="P200" s="36"/>
      <c r="Q200" s="37"/>
      <c r="R200" s="36"/>
      <c r="S200" s="36"/>
      <c r="T200" s="36"/>
      <c r="U200" s="36"/>
      <c r="V200" s="36"/>
    </row>
    <row r="201" spans="1:22" s="8" customFormat="1" ht="9" x14ac:dyDescent="0.15">
      <c r="A201" s="39" t="s">
        <v>41</v>
      </c>
      <c r="B201" s="42" t="s">
        <v>95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</row>
    <row r="202" spans="1:22" s="8" customFormat="1" ht="9" customHeight="1" x14ac:dyDescent="0.15">
      <c r="A202" s="40"/>
      <c r="B202" s="43" t="s">
        <v>5</v>
      </c>
      <c r="C202" s="43"/>
      <c r="D202" s="13">
        <f>SUM(D203:D206)</f>
        <v>368004</v>
      </c>
      <c r="E202" s="13">
        <f t="shared" ref="E202:I202" si="30">SUM(E203:E206)</f>
        <v>237400</v>
      </c>
      <c r="F202" s="13">
        <f t="shared" si="30"/>
        <v>119900</v>
      </c>
      <c r="G202" s="13">
        <f t="shared" si="30"/>
        <v>10704</v>
      </c>
      <c r="H202" s="13">
        <f t="shared" si="30"/>
        <v>0</v>
      </c>
      <c r="I202" s="13">
        <f t="shared" si="30"/>
        <v>0</v>
      </c>
      <c r="J202" s="44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6"/>
    </row>
    <row r="203" spans="1:22" s="8" customFormat="1" ht="9" x14ac:dyDescent="0.15">
      <c r="A203" s="40"/>
      <c r="B203" s="43" t="s">
        <v>0</v>
      </c>
      <c r="C203" s="43"/>
      <c r="D203" s="13">
        <f>E203+F203+G203+H203+I203</f>
        <v>190000</v>
      </c>
      <c r="E203" s="13">
        <f>E211+E219+E227</f>
        <v>190000</v>
      </c>
      <c r="F203" s="13">
        <f t="shared" ref="F203:I204" si="31">F211+F219+F227</f>
        <v>0</v>
      </c>
      <c r="G203" s="13">
        <f t="shared" si="31"/>
        <v>0</v>
      </c>
      <c r="H203" s="13">
        <f t="shared" si="31"/>
        <v>0</v>
      </c>
      <c r="I203" s="13">
        <f t="shared" si="31"/>
        <v>0</v>
      </c>
      <c r="J203" s="47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9"/>
    </row>
    <row r="204" spans="1:22" s="8" customFormat="1" ht="9" customHeight="1" x14ac:dyDescent="0.15">
      <c r="A204" s="40"/>
      <c r="B204" s="43" t="s">
        <v>1</v>
      </c>
      <c r="C204" s="43"/>
      <c r="D204" s="13">
        <f>E204+F204+G204+H204+I204</f>
        <v>178004</v>
      </c>
      <c r="E204" s="13">
        <f>E212+E220+E228</f>
        <v>47400</v>
      </c>
      <c r="F204" s="13">
        <f t="shared" si="31"/>
        <v>119900</v>
      </c>
      <c r="G204" s="13">
        <f t="shared" si="31"/>
        <v>10704</v>
      </c>
      <c r="H204" s="13">
        <f t="shared" si="31"/>
        <v>0</v>
      </c>
      <c r="I204" s="13">
        <f t="shared" si="31"/>
        <v>0</v>
      </c>
      <c r="J204" s="47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9"/>
    </row>
    <row r="205" spans="1:22" s="8" customFormat="1" ht="9" customHeight="1" x14ac:dyDescent="0.15">
      <c r="A205" s="40"/>
      <c r="B205" s="43" t="s">
        <v>2</v>
      </c>
      <c r="C205" s="43"/>
      <c r="D205" s="13">
        <f>E205+F205+G205+H205+I205</f>
        <v>0</v>
      </c>
      <c r="E205" s="13">
        <f t="shared" ref="E205:I205" si="32">E213+E221+E229</f>
        <v>0</v>
      </c>
      <c r="F205" s="13">
        <f t="shared" si="32"/>
        <v>0</v>
      </c>
      <c r="G205" s="13">
        <f t="shared" si="32"/>
        <v>0</v>
      </c>
      <c r="H205" s="13">
        <f t="shared" si="32"/>
        <v>0</v>
      </c>
      <c r="I205" s="13">
        <f t="shared" si="32"/>
        <v>0</v>
      </c>
      <c r="J205" s="47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9"/>
    </row>
    <row r="206" spans="1:22" s="8" customFormat="1" ht="19.5" customHeight="1" x14ac:dyDescent="0.15">
      <c r="A206" s="41"/>
      <c r="B206" s="43" t="s">
        <v>3</v>
      </c>
      <c r="C206" s="43"/>
      <c r="D206" s="13">
        <f>E206+F206+G206+H206+I206</f>
        <v>0</v>
      </c>
      <c r="E206" s="13">
        <f t="shared" ref="E206:I206" si="33">E214+E222+E230</f>
        <v>0</v>
      </c>
      <c r="F206" s="13">
        <f t="shared" si="33"/>
        <v>0</v>
      </c>
      <c r="G206" s="13">
        <f t="shared" si="33"/>
        <v>0</v>
      </c>
      <c r="H206" s="13">
        <f t="shared" si="33"/>
        <v>0</v>
      </c>
      <c r="I206" s="13">
        <f t="shared" si="33"/>
        <v>0</v>
      </c>
      <c r="J206" s="50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2"/>
    </row>
    <row r="207" spans="1:22" s="8" customFormat="1" ht="10.5" customHeight="1" x14ac:dyDescent="0.15">
      <c r="A207" s="30" t="s">
        <v>42</v>
      </c>
      <c r="B207" s="55" t="s">
        <v>16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6"/>
    </row>
    <row r="208" spans="1:22" s="8" customFormat="1" ht="10.5" customHeight="1" x14ac:dyDescent="0.15">
      <c r="A208" s="31" t="s">
        <v>30</v>
      </c>
      <c r="B208" s="34" t="s">
        <v>179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8" customFormat="1" ht="83.25" customHeight="1" x14ac:dyDescent="0.15">
      <c r="A209" s="31"/>
      <c r="B209" s="57" t="s">
        <v>180</v>
      </c>
      <c r="C209" s="58" t="s">
        <v>180</v>
      </c>
      <c r="D209" s="58"/>
      <c r="E209" s="58"/>
      <c r="F209" s="58"/>
      <c r="G209" s="58"/>
      <c r="H209" s="58"/>
      <c r="I209" s="59"/>
      <c r="J209" s="36" t="s">
        <v>181</v>
      </c>
      <c r="K209" s="36"/>
      <c r="L209" s="36" t="s">
        <v>60</v>
      </c>
      <c r="M209" s="36" t="s">
        <v>96</v>
      </c>
      <c r="N209" s="36" t="s">
        <v>82</v>
      </c>
      <c r="O209" s="36" t="s">
        <v>137</v>
      </c>
      <c r="P209" s="36" t="s">
        <v>82</v>
      </c>
      <c r="Q209" s="37" t="s">
        <v>182</v>
      </c>
      <c r="R209" s="36" t="s">
        <v>11</v>
      </c>
      <c r="S209" s="36" t="s">
        <v>10</v>
      </c>
      <c r="T209" s="36" t="s">
        <v>7</v>
      </c>
      <c r="U209" s="36"/>
      <c r="V209" s="36" t="s">
        <v>473</v>
      </c>
    </row>
    <row r="210" spans="1:22" s="8" customFormat="1" ht="10.5" x14ac:dyDescent="0.15">
      <c r="A210" s="31"/>
      <c r="B210" s="38" t="s">
        <v>5</v>
      </c>
      <c r="C210" s="38" t="s">
        <v>5</v>
      </c>
      <c r="D210" s="14">
        <f>SUM(D211:D214)</f>
        <v>327800</v>
      </c>
      <c r="E210" s="15">
        <f t="shared" ref="E210" si="34">SUM(E211:E214)</f>
        <v>225400</v>
      </c>
      <c r="F210" s="15">
        <f t="shared" ref="F210" si="35">SUM(F211:F214)</f>
        <v>102400</v>
      </c>
      <c r="G210" s="15"/>
      <c r="H210" s="15"/>
      <c r="I210" s="15"/>
      <c r="J210" s="36"/>
      <c r="K210" s="36"/>
      <c r="L210" s="36"/>
      <c r="M210" s="36"/>
      <c r="N210" s="36"/>
      <c r="O210" s="36"/>
      <c r="P210" s="36"/>
      <c r="Q210" s="37"/>
      <c r="R210" s="36"/>
      <c r="S210" s="36"/>
      <c r="T210" s="36"/>
      <c r="U210" s="36"/>
      <c r="V210" s="36"/>
    </row>
    <row r="211" spans="1:22" s="8" customFormat="1" ht="10.5" x14ac:dyDescent="0.15">
      <c r="A211" s="31"/>
      <c r="B211" s="38" t="s">
        <v>0</v>
      </c>
      <c r="C211" s="38" t="s">
        <v>0</v>
      </c>
      <c r="D211" s="14">
        <f>E211+F211+G211+H211+I211</f>
        <v>190000</v>
      </c>
      <c r="E211" s="15">
        <v>190000</v>
      </c>
      <c r="F211" s="15"/>
      <c r="G211" s="15"/>
      <c r="H211" s="15"/>
      <c r="I211" s="15"/>
      <c r="J211" s="36"/>
      <c r="K211" s="36"/>
      <c r="L211" s="36"/>
      <c r="M211" s="36"/>
      <c r="N211" s="36"/>
      <c r="O211" s="36"/>
      <c r="P211" s="36"/>
      <c r="Q211" s="37"/>
      <c r="R211" s="36"/>
      <c r="S211" s="36"/>
      <c r="T211" s="36"/>
      <c r="U211" s="36"/>
      <c r="V211" s="36"/>
    </row>
    <row r="212" spans="1:22" s="8" customFormat="1" ht="10.5" x14ac:dyDescent="0.15">
      <c r="A212" s="31"/>
      <c r="B212" s="38" t="s">
        <v>1</v>
      </c>
      <c r="C212" s="38" t="s">
        <v>1</v>
      </c>
      <c r="D212" s="14">
        <f>E212+F212+G212+H212+I212</f>
        <v>137800</v>
      </c>
      <c r="E212" s="15">
        <v>35400</v>
      </c>
      <c r="F212" s="15">
        <v>102400</v>
      </c>
      <c r="G212" s="15"/>
      <c r="H212" s="15"/>
      <c r="I212" s="15"/>
      <c r="J212" s="36"/>
      <c r="K212" s="36"/>
      <c r="L212" s="36"/>
      <c r="M212" s="36"/>
      <c r="N212" s="36"/>
      <c r="O212" s="36"/>
      <c r="P212" s="36"/>
      <c r="Q212" s="37"/>
      <c r="R212" s="36"/>
      <c r="S212" s="36"/>
      <c r="T212" s="36"/>
      <c r="U212" s="36"/>
      <c r="V212" s="36"/>
    </row>
    <row r="213" spans="1:22" s="8" customFormat="1" ht="10.5" x14ac:dyDescent="0.15">
      <c r="A213" s="31"/>
      <c r="B213" s="38" t="s">
        <v>2</v>
      </c>
      <c r="C213" s="38" t="s">
        <v>2</v>
      </c>
      <c r="D213" s="14">
        <f>E213+F213+G213+H213+I213</f>
        <v>0</v>
      </c>
      <c r="E213" s="15"/>
      <c r="F213" s="15"/>
      <c r="G213" s="15"/>
      <c r="H213" s="15"/>
      <c r="I213" s="15"/>
      <c r="J213" s="36"/>
      <c r="K213" s="36"/>
      <c r="L213" s="36"/>
      <c r="M213" s="36"/>
      <c r="N213" s="36"/>
      <c r="O213" s="36"/>
      <c r="P213" s="36"/>
      <c r="Q213" s="37"/>
      <c r="R213" s="36"/>
      <c r="S213" s="36"/>
      <c r="T213" s="36"/>
      <c r="U213" s="36"/>
      <c r="V213" s="36"/>
    </row>
    <row r="214" spans="1:22" s="8" customFormat="1" ht="10.5" x14ac:dyDescent="0.15">
      <c r="A214" s="32"/>
      <c r="B214" s="38" t="s">
        <v>3</v>
      </c>
      <c r="C214" s="38" t="s">
        <v>3</v>
      </c>
      <c r="D214" s="14">
        <f>E214+F214+G214+H214+I214</f>
        <v>0</v>
      </c>
      <c r="E214" s="15"/>
      <c r="F214" s="15"/>
      <c r="G214" s="15"/>
      <c r="H214" s="15"/>
      <c r="I214" s="15"/>
      <c r="J214" s="36"/>
      <c r="K214" s="36"/>
      <c r="L214" s="36"/>
      <c r="M214" s="36"/>
      <c r="N214" s="36"/>
      <c r="O214" s="36"/>
      <c r="P214" s="36"/>
      <c r="Q214" s="37"/>
      <c r="R214" s="36"/>
      <c r="S214" s="36"/>
      <c r="T214" s="36"/>
      <c r="U214" s="36"/>
      <c r="V214" s="36"/>
    </row>
    <row r="215" spans="1:22" s="8" customFormat="1" ht="10.5" customHeight="1" x14ac:dyDescent="0.15">
      <c r="A215" s="30" t="s">
        <v>43</v>
      </c>
      <c r="B215" s="55" t="s">
        <v>137</v>
      </c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6"/>
    </row>
    <row r="216" spans="1:22" s="8" customFormat="1" ht="10.5" customHeight="1" x14ac:dyDescent="0.15">
      <c r="A216" s="31" t="s">
        <v>30</v>
      </c>
      <c r="B216" s="34" t="s">
        <v>179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8" customFormat="1" ht="77.25" customHeight="1" x14ac:dyDescent="0.15">
      <c r="A217" s="31"/>
      <c r="B217" s="57" t="s">
        <v>206</v>
      </c>
      <c r="C217" s="58" t="s">
        <v>206</v>
      </c>
      <c r="D217" s="58"/>
      <c r="E217" s="58"/>
      <c r="F217" s="58"/>
      <c r="G217" s="58"/>
      <c r="H217" s="58"/>
      <c r="I217" s="59"/>
      <c r="J217" s="36" t="s">
        <v>121</v>
      </c>
      <c r="K217" s="36"/>
      <c r="L217" s="36" t="s">
        <v>60</v>
      </c>
      <c r="M217" s="36" t="s">
        <v>296</v>
      </c>
      <c r="N217" s="36" t="s">
        <v>207</v>
      </c>
      <c r="O217" s="36" t="s">
        <v>137</v>
      </c>
      <c r="P217" s="36" t="s">
        <v>207</v>
      </c>
      <c r="Q217" s="37" t="s">
        <v>398</v>
      </c>
      <c r="R217" s="36" t="s">
        <v>11</v>
      </c>
      <c r="S217" s="36" t="s">
        <v>10</v>
      </c>
      <c r="T217" s="36" t="s">
        <v>176</v>
      </c>
      <c r="U217" s="36"/>
      <c r="V217" s="36"/>
    </row>
    <row r="218" spans="1:22" s="8" customFormat="1" ht="10.5" x14ac:dyDescent="0.15">
      <c r="A218" s="31"/>
      <c r="B218" s="38" t="s">
        <v>5</v>
      </c>
      <c r="C218" s="38" t="s">
        <v>5</v>
      </c>
      <c r="D218" s="14">
        <f>SUM(D219:D222)</f>
        <v>2000</v>
      </c>
      <c r="E218" s="15">
        <f>SUM(E219:E222)</f>
        <v>2000</v>
      </c>
      <c r="F218" s="15"/>
      <c r="G218" s="15"/>
      <c r="H218" s="15"/>
      <c r="I218" s="15"/>
      <c r="J218" s="36"/>
      <c r="K218" s="36"/>
      <c r="L218" s="36"/>
      <c r="M218" s="36"/>
      <c r="N218" s="36"/>
      <c r="O218" s="36"/>
      <c r="P218" s="36"/>
      <c r="Q218" s="37"/>
      <c r="R218" s="36"/>
      <c r="S218" s="36"/>
      <c r="T218" s="36"/>
      <c r="U218" s="36"/>
      <c r="V218" s="36"/>
    </row>
    <row r="219" spans="1:22" s="8" customFormat="1" ht="10.5" x14ac:dyDescent="0.15">
      <c r="A219" s="31"/>
      <c r="B219" s="38" t="s">
        <v>0</v>
      </c>
      <c r="C219" s="38" t="s">
        <v>0</v>
      </c>
      <c r="D219" s="14">
        <f>E219+F219+G219+H219+I219</f>
        <v>0</v>
      </c>
      <c r="E219" s="15"/>
      <c r="F219" s="15"/>
      <c r="G219" s="15"/>
      <c r="H219" s="15"/>
      <c r="I219" s="15"/>
      <c r="J219" s="36"/>
      <c r="K219" s="36"/>
      <c r="L219" s="36"/>
      <c r="M219" s="36"/>
      <c r="N219" s="36"/>
      <c r="O219" s="36"/>
      <c r="P219" s="36"/>
      <c r="Q219" s="37"/>
      <c r="R219" s="36"/>
      <c r="S219" s="36"/>
      <c r="T219" s="36"/>
      <c r="U219" s="36"/>
      <c r="V219" s="36"/>
    </row>
    <row r="220" spans="1:22" s="8" customFormat="1" ht="10.5" x14ac:dyDescent="0.15">
      <c r="A220" s="31"/>
      <c r="B220" s="38" t="s">
        <v>1</v>
      </c>
      <c r="C220" s="38" t="s">
        <v>1</v>
      </c>
      <c r="D220" s="14">
        <f>E220+F220+G220+H220+I220</f>
        <v>2000</v>
      </c>
      <c r="E220" s="15">
        <v>2000</v>
      </c>
      <c r="F220" s="15"/>
      <c r="G220" s="15"/>
      <c r="H220" s="15"/>
      <c r="I220" s="15"/>
      <c r="J220" s="36"/>
      <c r="K220" s="36"/>
      <c r="L220" s="36"/>
      <c r="M220" s="36"/>
      <c r="N220" s="36"/>
      <c r="O220" s="36"/>
      <c r="P220" s="36"/>
      <c r="Q220" s="37"/>
      <c r="R220" s="36"/>
      <c r="S220" s="36"/>
      <c r="T220" s="36"/>
      <c r="U220" s="36"/>
      <c r="V220" s="36"/>
    </row>
    <row r="221" spans="1:22" s="8" customFormat="1" ht="10.5" x14ac:dyDescent="0.15">
      <c r="A221" s="31"/>
      <c r="B221" s="38" t="s">
        <v>2</v>
      </c>
      <c r="C221" s="38" t="s">
        <v>2</v>
      </c>
      <c r="D221" s="14">
        <f>E221+F221+G221+H221+I221</f>
        <v>0</v>
      </c>
      <c r="E221" s="15"/>
      <c r="F221" s="15"/>
      <c r="G221" s="15"/>
      <c r="H221" s="15"/>
      <c r="I221" s="15"/>
      <c r="J221" s="36"/>
      <c r="K221" s="36"/>
      <c r="L221" s="36"/>
      <c r="M221" s="36"/>
      <c r="N221" s="36"/>
      <c r="O221" s="36"/>
      <c r="P221" s="36"/>
      <c r="Q221" s="37"/>
      <c r="R221" s="36"/>
      <c r="S221" s="36"/>
      <c r="T221" s="36"/>
      <c r="U221" s="36"/>
      <c r="V221" s="36"/>
    </row>
    <row r="222" spans="1:22" s="8" customFormat="1" ht="10.5" x14ac:dyDescent="0.15">
      <c r="A222" s="32"/>
      <c r="B222" s="38" t="s">
        <v>3</v>
      </c>
      <c r="C222" s="38" t="s">
        <v>3</v>
      </c>
      <c r="D222" s="14">
        <f>E222+F222+G222+H222+I222</f>
        <v>0</v>
      </c>
      <c r="E222" s="15"/>
      <c r="F222" s="15"/>
      <c r="G222" s="15"/>
      <c r="H222" s="15"/>
      <c r="I222" s="15"/>
      <c r="J222" s="36"/>
      <c r="K222" s="36"/>
      <c r="L222" s="36"/>
      <c r="M222" s="36"/>
      <c r="N222" s="36"/>
      <c r="O222" s="36"/>
      <c r="P222" s="36"/>
      <c r="Q222" s="37"/>
      <c r="R222" s="36"/>
      <c r="S222" s="36"/>
      <c r="T222" s="36"/>
      <c r="U222" s="36"/>
      <c r="V222" s="36"/>
    </row>
    <row r="223" spans="1:22" s="8" customFormat="1" ht="10.5" customHeight="1" x14ac:dyDescent="0.15">
      <c r="A223" s="30" t="s">
        <v>431</v>
      </c>
      <c r="B223" s="55" t="s">
        <v>16</v>
      </c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6"/>
    </row>
    <row r="224" spans="1:22" s="8" customFormat="1" ht="10.5" customHeight="1" x14ac:dyDescent="0.15">
      <c r="A224" s="31" t="s">
        <v>30</v>
      </c>
      <c r="B224" s="34" t="s">
        <v>179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8" customFormat="1" ht="72" customHeight="1" x14ac:dyDescent="0.15">
      <c r="A225" s="31"/>
      <c r="B225" s="57" t="s">
        <v>432</v>
      </c>
      <c r="C225" s="58" t="s">
        <v>432</v>
      </c>
      <c r="D225" s="58"/>
      <c r="E225" s="58"/>
      <c r="F225" s="58"/>
      <c r="G225" s="58"/>
      <c r="H225" s="58"/>
      <c r="I225" s="59"/>
      <c r="J225" s="36" t="s">
        <v>87</v>
      </c>
      <c r="K225" s="36"/>
      <c r="L225" s="36" t="s">
        <v>60</v>
      </c>
      <c r="M225" s="36" t="s">
        <v>429</v>
      </c>
      <c r="N225" s="36" t="s">
        <v>82</v>
      </c>
      <c r="O225" s="36" t="s">
        <v>137</v>
      </c>
      <c r="P225" s="36" t="s">
        <v>82</v>
      </c>
      <c r="Q225" s="37" t="s">
        <v>430</v>
      </c>
      <c r="R225" s="36" t="s">
        <v>11</v>
      </c>
      <c r="S225" s="36" t="s">
        <v>10</v>
      </c>
      <c r="T225" s="36" t="s">
        <v>17</v>
      </c>
      <c r="U225" s="36"/>
      <c r="V225" s="36" t="s">
        <v>474</v>
      </c>
    </row>
    <row r="226" spans="1:22" s="8" customFormat="1" ht="10.5" x14ac:dyDescent="0.15">
      <c r="A226" s="31"/>
      <c r="B226" s="38" t="s">
        <v>5</v>
      </c>
      <c r="C226" s="38" t="s">
        <v>5</v>
      </c>
      <c r="D226" s="14">
        <f>SUM(D227:D230)</f>
        <v>38204</v>
      </c>
      <c r="E226" s="15">
        <f>SUM(E227:E230)</f>
        <v>10000</v>
      </c>
      <c r="F226" s="15">
        <f t="shared" ref="F226:G226" si="36">SUM(F227:F230)</f>
        <v>17500</v>
      </c>
      <c r="G226" s="15">
        <f t="shared" si="36"/>
        <v>10704</v>
      </c>
      <c r="H226" s="15"/>
      <c r="I226" s="15"/>
      <c r="J226" s="36"/>
      <c r="K226" s="36"/>
      <c r="L226" s="36"/>
      <c r="M226" s="36"/>
      <c r="N226" s="36"/>
      <c r="O226" s="36"/>
      <c r="P226" s="36"/>
      <c r="Q226" s="37"/>
      <c r="R226" s="36"/>
      <c r="S226" s="36"/>
      <c r="T226" s="36"/>
      <c r="U226" s="36"/>
      <c r="V226" s="36"/>
    </row>
    <row r="227" spans="1:22" s="8" customFormat="1" ht="10.5" x14ac:dyDescent="0.15">
      <c r="A227" s="31"/>
      <c r="B227" s="38" t="s">
        <v>0</v>
      </c>
      <c r="C227" s="38" t="s">
        <v>0</v>
      </c>
      <c r="D227" s="14">
        <f>E227+F227+G227+H227+I227</f>
        <v>0</v>
      </c>
      <c r="E227" s="15"/>
      <c r="F227" s="15"/>
      <c r="G227" s="15"/>
      <c r="H227" s="15"/>
      <c r="I227" s="15"/>
      <c r="J227" s="36"/>
      <c r="K227" s="36"/>
      <c r="L227" s="36"/>
      <c r="M227" s="36"/>
      <c r="N227" s="36"/>
      <c r="O227" s="36"/>
      <c r="P227" s="36"/>
      <c r="Q227" s="37"/>
      <c r="R227" s="36"/>
      <c r="S227" s="36"/>
      <c r="T227" s="36"/>
      <c r="U227" s="36"/>
      <c r="V227" s="36"/>
    </row>
    <row r="228" spans="1:22" s="8" customFormat="1" ht="10.5" x14ac:dyDescent="0.15">
      <c r="A228" s="31"/>
      <c r="B228" s="38" t="s">
        <v>1</v>
      </c>
      <c r="C228" s="38" t="s">
        <v>1</v>
      </c>
      <c r="D228" s="14">
        <f>E228+F228+G228+H228+I228</f>
        <v>38204</v>
      </c>
      <c r="E228" s="15">
        <v>10000</v>
      </c>
      <c r="F228" s="15">
        <v>17500</v>
      </c>
      <c r="G228" s="15">
        <v>10704</v>
      </c>
      <c r="H228" s="15"/>
      <c r="I228" s="15"/>
      <c r="J228" s="36"/>
      <c r="K228" s="36"/>
      <c r="L228" s="36"/>
      <c r="M228" s="36"/>
      <c r="N228" s="36"/>
      <c r="O228" s="36"/>
      <c r="P228" s="36"/>
      <c r="Q228" s="37"/>
      <c r="R228" s="36"/>
      <c r="S228" s="36"/>
      <c r="T228" s="36"/>
      <c r="U228" s="36"/>
      <c r="V228" s="36"/>
    </row>
    <row r="229" spans="1:22" s="8" customFormat="1" ht="10.5" x14ac:dyDescent="0.15">
      <c r="A229" s="31"/>
      <c r="B229" s="38" t="s">
        <v>2</v>
      </c>
      <c r="C229" s="38" t="s">
        <v>2</v>
      </c>
      <c r="D229" s="14">
        <f>E229+F229+G229+H229+I229</f>
        <v>0</v>
      </c>
      <c r="E229" s="15"/>
      <c r="F229" s="15"/>
      <c r="G229" s="15"/>
      <c r="H229" s="15"/>
      <c r="I229" s="15"/>
      <c r="J229" s="36"/>
      <c r="K229" s="36"/>
      <c r="L229" s="36"/>
      <c r="M229" s="36"/>
      <c r="N229" s="36"/>
      <c r="O229" s="36"/>
      <c r="P229" s="36"/>
      <c r="Q229" s="37"/>
      <c r="R229" s="36"/>
      <c r="S229" s="36"/>
      <c r="T229" s="36"/>
      <c r="U229" s="36"/>
      <c r="V229" s="36"/>
    </row>
    <row r="230" spans="1:22" s="8" customFormat="1" ht="10.5" x14ac:dyDescent="0.15">
      <c r="A230" s="32"/>
      <c r="B230" s="38" t="s">
        <v>3</v>
      </c>
      <c r="C230" s="38" t="s">
        <v>3</v>
      </c>
      <c r="D230" s="14">
        <f>E230+F230+G230+H230+I230</f>
        <v>0</v>
      </c>
      <c r="E230" s="15"/>
      <c r="F230" s="15"/>
      <c r="G230" s="15"/>
      <c r="H230" s="15"/>
      <c r="I230" s="15"/>
      <c r="J230" s="36"/>
      <c r="K230" s="36"/>
      <c r="L230" s="36"/>
      <c r="M230" s="36"/>
      <c r="N230" s="36"/>
      <c r="O230" s="36"/>
      <c r="P230" s="36"/>
      <c r="Q230" s="37"/>
      <c r="R230" s="36"/>
      <c r="S230" s="36"/>
      <c r="T230" s="36"/>
      <c r="U230" s="36"/>
      <c r="V230" s="36"/>
    </row>
    <row r="231" spans="1:22" s="8" customFormat="1" ht="9" x14ac:dyDescent="0.15">
      <c r="A231" s="39" t="s">
        <v>52</v>
      </c>
      <c r="B231" s="42" t="s">
        <v>99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</row>
    <row r="232" spans="1:22" s="8" customFormat="1" ht="9" customHeight="1" x14ac:dyDescent="0.15">
      <c r="A232" s="40"/>
      <c r="B232" s="43" t="s">
        <v>5</v>
      </c>
      <c r="C232" s="43"/>
      <c r="D232" s="13">
        <f>SUM(D233:D236)</f>
        <v>169685.84</v>
      </c>
      <c r="E232" s="13">
        <f>E240+E248+E256</f>
        <v>9363.44</v>
      </c>
      <c r="F232" s="13">
        <f t="shared" ref="F232:I233" si="37">F240+F248+F256</f>
        <v>160322.4</v>
      </c>
      <c r="G232" s="13">
        <f t="shared" si="37"/>
        <v>0</v>
      </c>
      <c r="H232" s="13">
        <f t="shared" si="37"/>
        <v>0</v>
      </c>
      <c r="I232" s="13">
        <f t="shared" si="37"/>
        <v>0</v>
      </c>
      <c r="J232" s="44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6"/>
    </row>
    <row r="233" spans="1:22" s="8" customFormat="1" ht="9" x14ac:dyDescent="0.15">
      <c r="A233" s="40"/>
      <c r="B233" s="43" t="s">
        <v>0</v>
      </c>
      <c r="C233" s="43"/>
      <c r="D233" s="13">
        <f>E233+F233+G233+H233+I233</f>
        <v>130322.4</v>
      </c>
      <c r="E233" s="13">
        <f>E241+E249+E257</f>
        <v>0</v>
      </c>
      <c r="F233" s="13">
        <f t="shared" si="37"/>
        <v>130322.4</v>
      </c>
      <c r="G233" s="13">
        <f t="shared" si="37"/>
        <v>0</v>
      </c>
      <c r="H233" s="13">
        <f t="shared" si="37"/>
        <v>0</v>
      </c>
      <c r="I233" s="13">
        <f t="shared" si="37"/>
        <v>0</v>
      </c>
      <c r="J233" s="47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9"/>
    </row>
    <row r="234" spans="1:22" s="8" customFormat="1" ht="9" customHeight="1" x14ac:dyDescent="0.15">
      <c r="A234" s="40"/>
      <c r="B234" s="43" t="s">
        <v>1</v>
      </c>
      <c r="C234" s="43"/>
      <c r="D234" s="13">
        <f>E234+F234+G234+H234+I234</f>
        <v>39363.440000000002</v>
      </c>
      <c r="E234" s="13">
        <f t="shared" ref="E234:I234" si="38">E242+E250+E258</f>
        <v>9363.44</v>
      </c>
      <c r="F234" s="13">
        <f t="shared" si="38"/>
        <v>30000</v>
      </c>
      <c r="G234" s="13">
        <f t="shared" si="38"/>
        <v>0</v>
      </c>
      <c r="H234" s="13">
        <f t="shared" si="38"/>
        <v>0</v>
      </c>
      <c r="I234" s="13">
        <f t="shared" si="38"/>
        <v>0</v>
      </c>
      <c r="J234" s="47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9"/>
    </row>
    <row r="235" spans="1:22" s="8" customFormat="1" ht="9" customHeight="1" x14ac:dyDescent="0.15">
      <c r="A235" s="40"/>
      <c r="B235" s="43" t="s">
        <v>2</v>
      </c>
      <c r="C235" s="43"/>
      <c r="D235" s="13">
        <f>E235+F235+G235+H235+I235</f>
        <v>0</v>
      </c>
      <c r="E235" s="13">
        <f t="shared" ref="E235:I235" si="39">E243+E251+E259</f>
        <v>0</v>
      </c>
      <c r="F235" s="13">
        <f t="shared" si="39"/>
        <v>0</v>
      </c>
      <c r="G235" s="13">
        <f t="shared" si="39"/>
        <v>0</v>
      </c>
      <c r="H235" s="13">
        <f t="shared" si="39"/>
        <v>0</v>
      </c>
      <c r="I235" s="13">
        <f t="shared" si="39"/>
        <v>0</v>
      </c>
      <c r="J235" s="47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9"/>
    </row>
    <row r="236" spans="1:22" s="8" customFormat="1" ht="19.5" customHeight="1" x14ac:dyDescent="0.15">
      <c r="A236" s="41"/>
      <c r="B236" s="43" t="s">
        <v>3</v>
      </c>
      <c r="C236" s="43"/>
      <c r="D236" s="13">
        <f>E236+F236+G236+H236+I236</f>
        <v>0</v>
      </c>
      <c r="E236" s="13">
        <f t="shared" ref="E236:I236" si="40">E244+E252+E260</f>
        <v>0</v>
      </c>
      <c r="F236" s="13">
        <f t="shared" si="40"/>
        <v>0</v>
      </c>
      <c r="G236" s="13">
        <f t="shared" si="40"/>
        <v>0</v>
      </c>
      <c r="H236" s="13">
        <f t="shared" si="40"/>
        <v>0</v>
      </c>
      <c r="I236" s="13">
        <f t="shared" si="40"/>
        <v>0</v>
      </c>
      <c r="J236" s="50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2"/>
    </row>
    <row r="237" spans="1:22" s="8" customFormat="1" ht="10.5" customHeight="1" x14ac:dyDescent="0.15">
      <c r="A237" s="30" t="s">
        <v>53</v>
      </c>
      <c r="B237" s="55" t="s">
        <v>21</v>
      </c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6"/>
    </row>
    <row r="238" spans="1:22" s="8" customFormat="1" ht="24" customHeight="1" x14ac:dyDescent="0.15">
      <c r="A238" s="31" t="s">
        <v>30</v>
      </c>
      <c r="B238" s="34" t="s">
        <v>208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8" customFormat="1" ht="90" customHeight="1" x14ac:dyDescent="0.15">
      <c r="A239" s="31"/>
      <c r="B239" s="57" t="s">
        <v>377</v>
      </c>
      <c r="C239" s="58" t="s">
        <v>377</v>
      </c>
      <c r="D239" s="58"/>
      <c r="E239" s="58"/>
      <c r="F239" s="58"/>
      <c r="G239" s="58"/>
      <c r="H239" s="58"/>
      <c r="I239" s="59"/>
      <c r="J239" s="36" t="s">
        <v>378</v>
      </c>
      <c r="K239" s="36"/>
      <c r="L239" s="36" t="s">
        <v>209</v>
      </c>
      <c r="M239" s="36"/>
      <c r="N239" s="36" t="s">
        <v>139</v>
      </c>
      <c r="O239" s="36" t="s">
        <v>21</v>
      </c>
      <c r="P239" s="36" t="s">
        <v>139</v>
      </c>
      <c r="Q239" s="37" t="s">
        <v>379</v>
      </c>
      <c r="R239" s="36" t="s">
        <v>11</v>
      </c>
      <c r="S239" s="36" t="s">
        <v>15</v>
      </c>
      <c r="T239" s="36" t="s">
        <v>17</v>
      </c>
      <c r="U239" s="36"/>
      <c r="V239" s="36" t="s">
        <v>475</v>
      </c>
    </row>
    <row r="240" spans="1:22" s="8" customFormat="1" ht="10.5" x14ac:dyDescent="0.15">
      <c r="A240" s="31"/>
      <c r="B240" s="38" t="s">
        <v>5</v>
      </c>
      <c r="C240" s="38" t="s">
        <v>5</v>
      </c>
      <c r="D240" s="14">
        <f>SUM(D241:D244)</f>
        <v>4681.72</v>
      </c>
      <c r="E240" s="15">
        <f>SUM(E241:E244)</f>
        <v>4681.72</v>
      </c>
      <c r="F240" s="15"/>
      <c r="G240" s="15"/>
      <c r="H240" s="15"/>
      <c r="I240" s="15"/>
      <c r="J240" s="36"/>
      <c r="K240" s="36"/>
      <c r="L240" s="36"/>
      <c r="M240" s="36"/>
      <c r="N240" s="36"/>
      <c r="O240" s="36"/>
      <c r="P240" s="36"/>
      <c r="Q240" s="37"/>
      <c r="R240" s="36"/>
      <c r="S240" s="36"/>
      <c r="T240" s="36"/>
      <c r="U240" s="36"/>
      <c r="V240" s="36"/>
    </row>
    <row r="241" spans="1:22" s="8" customFormat="1" ht="10.5" x14ac:dyDescent="0.15">
      <c r="A241" s="31"/>
      <c r="B241" s="38" t="s">
        <v>0</v>
      </c>
      <c r="C241" s="38" t="s">
        <v>0</v>
      </c>
      <c r="D241" s="14">
        <f>E241+F241+G241+H241+I241</f>
        <v>0</v>
      </c>
      <c r="E241" s="15"/>
      <c r="F241" s="15"/>
      <c r="G241" s="15"/>
      <c r="H241" s="15"/>
      <c r="I241" s="15"/>
      <c r="J241" s="36"/>
      <c r="K241" s="36"/>
      <c r="L241" s="36"/>
      <c r="M241" s="36"/>
      <c r="N241" s="36"/>
      <c r="O241" s="36"/>
      <c r="P241" s="36"/>
      <c r="Q241" s="37"/>
      <c r="R241" s="36"/>
      <c r="S241" s="36"/>
      <c r="T241" s="36"/>
      <c r="U241" s="36"/>
      <c r="V241" s="36"/>
    </row>
    <row r="242" spans="1:22" s="8" customFormat="1" ht="10.5" x14ac:dyDescent="0.15">
      <c r="A242" s="31"/>
      <c r="B242" s="38" t="s">
        <v>1</v>
      </c>
      <c r="C242" s="38" t="s">
        <v>1</v>
      </c>
      <c r="D242" s="14">
        <f>E242+F242+G242+H242+I242</f>
        <v>4681.72</v>
      </c>
      <c r="E242" s="15">
        <v>4681.72</v>
      </c>
      <c r="F242" s="15"/>
      <c r="G242" s="15"/>
      <c r="H242" s="15"/>
      <c r="I242" s="15"/>
      <c r="J242" s="36"/>
      <c r="K242" s="36"/>
      <c r="L242" s="36"/>
      <c r="M242" s="36"/>
      <c r="N242" s="36"/>
      <c r="O242" s="36"/>
      <c r="P242" s="36"/>
      <c r="Q242" s="37"/>
      <c r="R242" s="36"/>
      <c r="S242" s="36"/>
      <c r="T242" s="36"/>
      <c r="U242" s="36"/>
      <c r="V242" s="36"/>
    </row>
    <row r="243" spans="1:22" s="8" customFormat="1" ht="10.5" x14ac:dyDescent="0.15">
      <c r="A243" s="31"/>
      <c r="B243" s="38" t="s">
        <v>2</v>
      </c>
      <c r="C243" s="38" t="s">
        <v>2</v>
      </c>
      <c r="D243" s="14">
        <f>E243+F243+G243+H243+I243</f>
        <v>0</v>
      </c>
      <c r="E243" s="15"/>
      <c r="F243" s="15"/>
      <c r="G243" s="15"/>
      <c r="H243" s="15"/>
      <c r="I243" s="15"/>
      <c r="J243" s="36"/>
      <c r="K243" s="36"/>
      <c r="L243" s="36"/>
      <c r="M243" s="36"/>
      <c r="N243" s="36"/>
      <c r="O243" s="36"/>
      <c r="P243" s="36"/>
      <c r="Q243" s="37"/>
      <c r="R243" s="36"/>
      <c r="S243" s="36"/>
      <c r="T243" s="36"/>
      <c r="U243" s="36"/>
      <c r="V243" s="36"/>
    </row>
    <row r="244" spans="1:22" s="8" customFormat="1" ht="10.5" x14ac:dyDescent="0.15">
      <c r="A244" s="32"/>
      <c r="B244" s="38" t="s">
        <v>3</v>
      </c>
      <c r="C244" s="38" t="s">
        <v>3</v>
      </c>
      <c r="D244" s="14">
        <f>E244+F244+G244+H244+I244</f>
        <v>0</v>
      </c>
      <c r="E244" s="15"/>
      <c r="F244" s="15"/>
      <c r="G244" s="15"/>
      <c r="H244" s="15"/>
      <c r="I244" s="15"/>
      <c r="J244" s="36"/>
      <c r="K244" s="36"/>
      <c r="L244" s="36"/>
      <c r="M244" s="36"/>
      <c r="N244" s="36"/>
      <c r="O244" s="36"/>
      <c r="P244" s="36"/>
      <c r="Q244" s="37"/>
      <c r="R244" s="36"/>
      <c r="S244" s="36"/>
      <c r="T244" s="36"/>
      <c r="U244" s="36"/>
      <c r="V244" s="36"/>
    </row>
    <row r="245" spans="1:22" s="8" customFormat="1" ht="10.5" customHeight="1" x14ac:dyDescent="0.15">
      <c r="A245" s="30" t="s">
        <v>210</v>
      </c>
      <c r="B245" s="55" t="s">
        <v>21</v>
      </c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6"/>
    </row>
    <row r="246" spans="1:22" s="8" customFormat="1" ht="24" customHeight="1" x14ac:dyDescent="0.15">
      <c r="A246" s="31" t="s">
        <v>30</v>
      </c>
      <c r="B246" s="34" t="s">
        <v>208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8" customFormat="1" ht="69.75" customHeight="1" x14ac:dyDescent="0.15">
      <c r="A247" s="31"/>
      <c r="B247" s="57" t="s">
        <v>426</v>
      </c>
      <c r="C247" s="58" t="s">
        <v>426</v>
      </c>
      <c r="D247" s="58"/>
      <c r="E247" s="58"/>
      <c r="F247" s="58"/>
      <c r="G247" s="58"/>
      <c r="H247" s="58"/>
      <c r="I247" s="59"/>
      <c r="J247" s="36" t="s">
        <v>378</v>
      </c>
      <c r="K247" s="36"/>
      <c r="L247" s="36" t="s">
        <v>209</v>
      </c>
      <c r="M247" s="36"/>
      <c r="N247" s="36" t="s">
        <v>138</v>
      </c>
      <c r="O247" s="36" t="s">
        <v>21</v>
      </c>
      <c r="P247" s="36" t="s">
        <v>138</v>
      </c>
      <c r="Q247" s="37" t="s">
        <v>379</v>
      </c>
      <c r="R247" s="36" t="s">
        <v>11</v>
      </c>
      <c r="S247" s="36" t="s">
        <v>12</v>
      </c>
      <c r="T247" s="36" t="s">
        <v>17</v>
      </c>
      <c r="U247" s="36"/>
      <c r="V247" s="36" t="s">
        <v>475</v>
      </c>
    </row>
    <row r="248" spans="1:22" s="8" customFormat="1" ht="10.5" x14ac:dyDescent="0.15">
      <c r="A248" s="31"/>
      <c r="B248" s="38" t="s">
        <v>5</v>
      </c>
      <c r="C248" s="38" t="s">
        <v>5</v>
      </c>
      <c r="D248" s="14">
        <f>SUM(D249:D252)</f>
        <v>4681.72</v>
      </c>
      <c r="E248" s="15">
        <f>SUM(E249:E252)</f>
        <v>4681.72</v>
      </c>
      <c r="F248" s="15"/>
      <c r="G248" s="15"/>
      <c r="H248" s="15"/>
      <c r="I248" s="15"/>
      <c r="J248" s="36"/>
      <c r="K248" s="36"/>
      <c r="L248" s="36"/>
      <c r="M248" s="36"/>
      <c r="N248" s="36"/>
      <c r="O248" s="36"/>
      <c r="P248" s="36"/>
      <c r="Q248" s="37"/>
      <c r="R248" s="36"/>
      <c r="S248" s="36"/>
      <c r="T248" s="36"/>
      <c r="U248" s="36"/>
      <c r="V248" s="36"/>
    </row>
    <row r="249" spans="1:22" s="8" customFormat="1" ht="10.5" x14ac:dyDescent="0.15">
      <c r="A249" s="31"/>
      <c r="B249" s="38" t="s">
        <v>0</v>
      </c>
      <c r="C249" s="38" t="s">
        <v>0</v>
      </c>
      <c r="D249" s="14">
        <f>E249+F249+G249+H249+I249</f>
        <v>0</v>
      </c>
      <c r="E249" s="15"/>
      <c r="F249" s="15"/>
      <c r="G249" s="15"/>
      <c r="H249" s="15"/>
      <c r="I249" s="15"/>
      <c r="J249" s="36"/>
      <c r="K249" s="36"/>
      <c r="L249" s="36"/>
      <c r="M249" s="36"/>
      <c r="N249" s="36"/>
      <c r="O249" s="36"/>
      <c r="P249" s="36"/>
      <c r="Q249" s="37"/>
      <c r="R249" s="36"/>
      <c r="S249" s="36"/>
      <c r="T249" s="36"/>
      <c r="U249" s="36"/>
      <c r="V249" s="36"/>
    </row>
    <row r="250" spans="1:22" s="8" customFormat="1" ht="10.5" x14ac:dyDescent="0.15">
      <c r="A250" s="31"/>
      <c r="B250" s="38" t="s">
        <v>1</v>
      </c>
      <c r="C250" s="38" t="s">
        <v>1</v>
      </c>
      <c r="D250" s="14">
        <f>E250+F250+G250+H250+I250</f>
        <v>4681.72</v>
      </c>
      <c r="E250" s="15">
        <v>4681.72</v>
      </c>
      <c r="F250" s="15"/>
      <c r="G250" s="15"/>
      <c r="H250" s="15"/>
      <c r="I250" s="15"/>
      <c r="J250" s="36"/>
      <c r="K250" s="36"/>
      <c r="L250" s="36"/>
      <c r="M250" s="36"/>
      <c r="N250" s="36"/>
      <c r="O250" s="36"/>
      <c r="P250" s="36"/>
      <c r="Q250" s="37"/>
      <c r="R250" s="36"/>
      <c r="S250" s="36"/>
      <c r="T250" s="36"/>
      <c r="U250" s="36"/>
      <c r="V250" s="36"/>
    </row>
    <row r="251" spans="1:22" s="8" customFormat="1" ht="10.5" x14ac:dyDescent="0.15">
      <c r="A251" s="31"/>
      <c r="B251" s="38" t="s">
        <v>2</v>
      </c>
      <c r="C251" s="38" t="s">
        <v>2</v>
      </c>
      <c r="D251" s="14">
        <f>E251+F251+G251+H251+I251</f>
        <v>0</v>
      </c>
      <c r="E251" s="15"/>
      <c r="F251" s="15"/>
      <c r="G251" s="15"/>
      <c r="H251" s="15"/>
      <c r="I251" s="15"/>
      <c r="J251" s="36"/>
      <c r="K251" s="36"/>
      <c r="L251" s="36"/>
      <c r="M251" s="36"/>
      <c r="N251" s="36"/>
      <c r="O251" s="36"/>
      <c r="P251" s="36"/>
      <c r="Q251" s="37"/>
      <c r="R251" s="36"/>
      <c r="S251" s="36"/>
      <c r="T251" s="36"/>
      <c r="U251" s="36"/>
      <c r="V251" s="36"/>
    </row>
    <row r="252" spans="1:22" s="8" customFormat="1" ht="10.5" x14ac:dyDescent="0.15">
      <c r="A252" s="32"/>
      <c r="B252" s="38" t="s">
        <v>3</v>
      </c>
      <c r="C252" s="38" t="s">
        <v>3</v>
      </c>
      <c r="D252" s="14">
        <f>E252+F252+G252+H252+I252</f>
        <v>0</v>
      </c>
      <c r="E252" s="15"/>
      <c r="F252" s="15"/>
      <c r="G252" s="15"/>
      <c r="H252" s="15"/>
      <c r="I252" s="15"/>
      <c r="J252" s="36"/>
      <c r="K252" s="36"/>
      <c r="L252" s="36"/>
      <c r="M252" s="36"/>
      <c r="N252" s="36"/>
      <c r="O252" s="36"/>
      <c r="P252" s="36"/>
      <c r="Q252" s="37"/>
      <c r="R252" s="36"/>
      <c r="S252" s="36"/>
      <c r="T252" s="36"/>
      <c r="U252" s="36"/>
      <c r="V252" s="36"/>
    </row>
    <row r="253" spans="1:22" s="8" customFormat="1" ht="10.5" customHeight="1" x14ac:dyDescent="0.15">
      <c r="A253" s="30" t="s">
        <v>211</v>
      </c>
      <c r="B253" s="55" t="s">
        <v>18</v>
      </c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6"/>
    </row>
    <row r="254" spans="1:22" s="8" customFormat="1" ht="10.5" x14ac:dyDescent="0.15">
      <c r="A254" s="31" t="s">
        <v>30</v>
      </c>
      <c r="B254" s="34" t="s">
        <v>212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8" customFormat="1" ht="72.75" customHeight="1" x14ac:dyDescent="0.15">
      <c r="A255" s="31"/>
      <c r="B255" s="57" t="s">
        <v>213</v>
      </c>
      <c r="C255" s="58" t="s">
        <v>213</v>
      </c>
      <c r="D255" s="58"/>
      <c r="E255" s="58"/>
      <c r="F255" s="58"/>
      <c r="G255" s="58"/>
      <c r="H255" s="58"/>
      <c r="I255" s="59"/>
      <c r="J255" s="36"/>
      <c r="K255" s="36" t="s">
        <v>66</v>
      </c>
      <c r="L255" s="36" t="s">
        <v>60</v>
      </c>
      <c r="M255" s="36"/>
      <c r="N255" s="36" t="s">
        <v>58</v>
      </c>
      <c r="O255" s="36"/>
      <c r="P255" s="36" t="s">
        <v>64</v>
      </c>
      <c r="Q255" s="37"/>
      <c r="R255" s="36" t="s">
        <v>9</v>
      </c>
      <c r="S255" s="36" t="s">
        <v>58</v>
      </c>
      <c r="T255" s="36" t="s">
        <v>17</v>
      </c>
      <c r="U255" s="36"/>
      <c r="V255" s="36"/>
    </row>
    <row r="256" spans="1:22" s="8" customFormat="1" ht="10.5" x14ac:dyDescent="0.15">
      <c r="A256" s="31"/>
      <c r="B256" s="38" t="s">
        <v>5</v>
      </c>
      <c r="C256" s="38" t="s">
        <v>5</v>
      </c>
      <c r="D256" s="14">
        <f>SUM(D257:D260)</f>
        <v>160322.4</v>
      </c>
      <c r="E256" s="15">
        <f t="shared" ref="E256" si="41">SUM(E257:E260)</f>
        <v>0</v>
      </c>
      <c r="F256" s="15">
        <f t="shared" ref="F256" si="42">SUM(F257:F260)</f>
        <v>160322.4</v>
      </c>
      <c r="G256" s="15"/>
      <c r="H256" s="15"/>
      <c r="I256" s="15"/>
      <c r="J256" s="36"/>
      <c r="K256" s="36"/>
      <c r="L256" s="36"/>
      <c r="M256" s="36"/>
      <c r="N256" s="36"/>
      <c r="O256" s="36"/>
      <c r="P256" s="36"/>
      <c r="Q256" s="37"/>
      <c r="R256" s="36"/>
      <c r="S256" s="36"/>
      <c r="T256" s="36"/>
      <c r="U256" s="36"/>
      <c r="V256" s="36"/>
    </row>
    <row r="257" spans="1:22" s="8" customFormat="1" ht="10.5" x14ac:dyDescent="0.15">
      <c r="A257" s="31"/>
      <c r="B257" s="38" t="s">
        <v>0</v>
      </c>
      <c r="C257" s="38" t="s">
        <v>0</v>
      </c>
      <c r="D257" s="14">
        <f>E257+F257+G257+H257+I257</f>
        <v>130322.4</v>
      </c>
      <c r="E257" s="15"/>
      <c r="F257" s="15">
        <v>130322.4</v>
      </c>
      <c r="G257" s="15"/>
      <c r="H257" s="15"/>
      <c r="I257" s="15"/>
      <c r="J257" s="36"/>
      <c r="K257" s="36"/>
      <c r="L257" s="36"/>
      <c r="M257" s="36"/>
      <c r="N257" s="36"/>
      <c r="O257" s="36"/>
      <c r="P257" s="36"/>
      <c r="Q257" s="37"/>
      <c r="R257" s="36"/>
      <c r="S257" s="36"/>
      <c r="T257" s="36"/>
      <c r="U257" s="36"/>
      <c r="V257" s="36"/>
    </row>
    <row r="258" spans="1:22" s="8" customFormat="1" ht="10.5" x14ac:dyDescent="0.15">
      <c r="A258" s="31"/>
      <c r="B258" s="38" t="s">
        <v>1</v>
      </c>
      <c r="C258" s="38" t="s">
        <v>1</v>
      </c>
      <c r="D258" s="14">
        <f>E258+F258+G258+H258+I258</f>
        <v>30000</v>
      </c>
      <c r="E258" s="15"/>
      <c r="F258" s="15">
        <v>30000</v>
      </c>
      <c r="G258" s="15"/>
      <c r="H258" s="15"/>
      <c r="I258" s="15"/>
      <c r="J258" s="36"/>
      <c r="K258" s="36"/>
      <c r="L258" s="36"/>
      <c r="M258" s="36"/>
      <c r="N258" s="36"/>
      <c r="O258" s="36"/>
      <c r="P258" s="36"/>
      <c r="Q258" s="37"/>
      <c r="R258" s="36"/>
      <c r="S258" s="36"/>
      <c r="T258" s="36"/>
      <c r="U258" s="36"/>
      <c r="V258" s="36"/>
    </row>
    <row r="259" spans="1:22" s="6" customFormat="1" ht="10.5" x14ac:dyDescent="0.15">
      <c r="A259" s="31"/>
      <c r="B259" s="38" t="s">
        <v>2</v>
      </c>
      <c r="C259" s="38" t="s">
        <v>2</v>
      </c>
      <c r="D259" s="14">
        <f>E259+F259+G259+H259+I259</f>
        <v>0</v>
      </c>
      <c r="E259" s="15"/>
      <c r="F259" s="15"/>
      <c r="G259" s="15"/>
      <c r="H259" s="15"/>
      <c r="I259" s="15"/>
      <c r="J259" s="36"/>
      <c r="K259" s="36"/>
      <c r="L259" s="36"/>
      <c r="M259" s="36"/>
      <c r="N259" s="36"/>
      <c r="O259" s="36"/>
      <c r="P259" s="36"/>
      <c r="Q259" s="37"/>
      <c r="R259" s="36"/>
      <c r="S259" s="36"/>
      <c r="T259" s="36"/>
      <c r="U259" s="36"/>
      <c r="V259" s="36"/>
    </row>
    <row r="260" spans="1:22" s="8" customFormat="1" ht="10.5" x14ac:dyDescent="0.15">
      <c r="A260" s="32"/>
      <c r="B260" s="38" t="s">
        <v>3</v>
      </c>
      <c r="C260" s="38" t="s">
        <v>3</v>
      </c>
      <c r="D260" s="14">
        <f>E260+F260+G260+H260+I260</f>
        <v>0</v>
      </c>
      <c r="E260" s="15"/>
      <c r="F260" s="15"/>
      <c r="G260" s="15"/>
      <c r="H260" s="15"/>
      <c r="I260" s="15"/>
      <c r="J260" s="36"/>
      <c r="K260" s="36"/>
      <c r="L260" s="36"/>
      <c r="M260" s="36"/>
      <c r="N260" s="36"/>
      <c r="O260" s="36"/>
      <c r="P260" s="36"/>
      <c r="Q260" s="37"/>
      <c r="R260" s="36"/>
      <c r="S260" s="36"/>
      <c r="T260" s="36"/>
      <c r="U260" s="36"/>
      <c r="V260" s="36"/>
    </row>
    <row r="261" spans="1:22" s="8" customFormat="1" ht="9" x14ac:dyDescent="0.15">
      <c r="A261" s="39" t="s">
        <v>54</v>
      </c>
      <c r="B261" s="42" t="s">
        <v>93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</row>
    <row r="262" spans="1:22" s="8" customFormat="1" ht="9" customHeight="1" x14ac:dyDescent="0.15">
      <c r="A262" s="40"/>
      <c r="B262" s="43" t="s">
        <v>5</v>
      </c>
      <c r="C262" s="43"/>
      <c r="D262" s="13">
        <f>SUM(D263:D266)</f>
        <v>2270248.6700000004</v>
      </c>
      <c r="E262" s="13">
        <f t="shared" ref="E262:I262" si="43">SUM(E263:E266)</f>
        <v>1538888.2400000002</v>
      </c>
      <c r="F262" s="13">
        <f t="shared" si="43"/>
        <v>595374.83000000007</v>
      </c>
      <c r="G262" s="13">
        <f t="shared" si="43"/>
        <v>102201.60000000001</v>
      </c>
      <c r="H262" s="13">
        <f t="shared" si="43"/>
        <v>16892</v>
      </c>
      <c r="I262" s="13">
        <f t="shared" si="43"/>
        <v>16892</v>
      </c>
      <c r="J262" s="44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6"/>
    </row>
    <row r="263" spans="1:22" s="8" customFormat="1" ht="9" x14ac:dyDescent="0.15">
      <c r="A263" s="40"/>
      <c r="B263" s="43" t="s">
        <v>0</v>
      </c>
      <c r="C263" s="43"/>
      <c r="D263" s="13">
        <f>E263+F263+G263+H263+I263</f>
        <v>1660693.0000000002</v>
      </c>
      <c r="E263" s="13">
        <f>E271+E279+E287+E295+E303+E311+E319</f>
        <v>1090774.6000000001</v>
      </c>
      <c r="F263" s="13">
        <f t="shared" ref="F263:I263" si="44">F271+F279+F287+F295+F303+F311+F319</f>
        <v>484608.80000000005</v>
      </c>
      <c r="G263" s="13">
        <f t="shared" si="44"/>
        <v>85309.6</v>
      </c>
      <c r="H263" s="13">
        <f t="shared" si="44"/>
        <v>0</v>
      </c>
      <c r="I263" s="13">
        <f t="shared" si="44"/>
        <v>0</v>
      </c>
      <c r="J263" s="47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9"/>
    </row>
    <row r="264" spans="1:22" s="8" customFormat="1" ht="9" customHeight="1" x14ac:dyDescent="0.15">
      <c r="A264" s="40"/>
      <c r="B264" s="43" t="s">
        <v>1</v>
      </c>
      <c r="C264" s="43"/>
      <c r="D264" s="13">
        <f>E264+F264+G264+H264+I264</f>
        <v>609555.67000000004</v>
      </c>
      <c r="E264" s="13">
        <f t="shared" ref="E264:I264" si="45">E272+E280+E288+E296+E304+E312+E320</f>
        <v>448113.64</v>
      </c>
      <c r="F264" s="13">
        <f t="shared" si="45"/>
        <v>110766.03</v>
      </c>
      <c r="G264" s="13">
        <f t="shared" si="45"/>
        <v>16892</v>
      </c>
      <c r="H264" s="13">
        <f t="shared" si="45"/>
        <v>16892</v>
      </c>
      <c r="I264" s="13">
        <f t="shared" si="45"/>
        <v>16892</v>
      </c>
      <c r="J264" s="47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9"/>
    </row>
    <row r="265" spans="1:22" s="8" customFormat="1" ht="9" customHeight="1" x14ac:dyDescent="0.15">
      <c r="A265" s="40"/>
      <c r="B265" s="43" t="s">
        <v>2</v>
      </c>
      <c r="C265" s="43"/>
      <c r="D265" s="13">
        <f>E265+F265+G265+H265+I265</f>
        <v>0</v>
      </c>
      <c r="E265" s="13">
        <f t="shared" ref="E265:I265" si="46">E273+E281+E289+E297+E305+E313+E321</f>
        <v>0</v>
      </c>
      <c r="F265" s="13">
        <f t="shared" si="46"/>
        <v>0</v>
      </c>
      <c r="G265" s="13">
        <f t="shared" si="46"/>
        <v>0</v>
      </c>
      <c r="H265" s="13">
        <f t="shared" si="46"/>
        <v>0</v>
      </c>
      <c r="I265" s="13">
        <f t="shared" si="46"/>
        <v>0</v>
      </c>
      <c r="J265" s="47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9"/>
    </row>
    <row r="266" spans="1:22" s="8" customFormat="1" ht="19.5" customHeight="1" x14ac:dyDescent="0.15">
      <c r="A266" s="41"/>
      <c r="B266" s="43" t="s">
        <v>3</v>
      </c>
      <c r="C266" s="43"/>
      <c r="D266" s="13">
        <f>E266+F266+G266+H266+I266</f>
        <v>0</v>
      </c>
      <c r="E266" s="13">
        <f t="shared" ref="E266:I266" si="47">E274+E282+E290+E298+E306+E314+E322</f>
        <v>0</v>
      </c>
      <c r="F266" s="13">
        <f t="shared" si="47"/>
        <v>0</v>
      </c>
      <c r="G266" s="13">
        <f t="shared" si="47"/>
        <v>0</v>
      </c>
      <c r="H266" s="13">
        <f t="shared" si="47"/>
        <v>0</v>
      </c>
      <c r="I266" s="13">
        <f t="shared" si="47"/>
        <v>0</v>
      </c>
      <c r="J266" s="50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2"/>
    </row>
    <row r="267" spans="1:22" s="6" customFormat="1" ht="10.5" customHeight="1" x14ac:dyDescent="0.15">
      <c r="A267" s="30" t="s">
        <v>55</v>
      </c>
      <c r="B267" s="55" t="s">
        <v>16</v>
      </c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6"/>
    </row>
    <row r="268" spans="1:22" s="8" customFormat="1" ht="23.25" customHeight="1" x14ac:dyDescent="0.15">
      <c r="A268" s="31" t="s">
        <v>30</v>
      </c>
      <c r="B268" s="34" t="s">
        <v>185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1:22" s="8" customFormat="1" ht="66" customHeight="1" x14ac:dyDescent="0.15">
      <c r="A269" s="31"/>
      <c r="B269" s="57" t="s">
        <v>186</v>
      </c>
      <c r="C269" s="58" t="s">
        <v>186</v>
      </c>
      <c r="D269" s="58"/>
      <c r="E269" s="58"/>
      <c r="F269" s="58"/>
      <c r="G269" s="58"/>
      <c r="H269" s="58"/>
      <c r="I269" s="59"/>
      <c r="J269" s="36" t="s">
        <v>187</v>
      </c>
      <c r="K269" s="36"/>
      <c r="L269" s="36" t="s">
        <v>60</v>
      </c>
      <c r="M269" s="36" t="s">
        <v>188</v>
      </c>
      <c r="N269" s="36" t="s">
        <v>82</v>
      </c>
      <c r="O269" s="36" t="s">
        <v>16</v>
      </c>
      <c r="P269" s="36" t="s">
        <v>82</v>
      </c>
      <c r="Q269" s="37" t="s">
        <v>189</v>
      </c>
      <c r="R269" s="36" t="s">
        <v>11</v>
      </c>
      <c r="S269" s="36" t="s">
        <v>10</v>
      </c>
      <c r="T269" s="36" t="s">
        <v>7</v>
      </c>
      <c r="U269" s="36"/>
      <c r="V269" s="36" t="s">
        <v>476</v>
      </c>
    </row>
    <row r="270" spans="1:22" s="8" customFormat="1" ht="10.5" x14ac:dyDescent="0.15">
      <c r="A270" s="31"/>
      <c r="B270" s="38" t="s">
        <v>5</v>
      </c>
      <c r="C270" s="38" t="s">
        <v>5</v>
      </c>
      <c r="D270" s="14">
        <f>SUM(D271:D274)</f>
        <v>556157.34299999999</v>
      </c>
      <c r="E270" s="15">
        <f>SUM(E271:E274)</f>
        <v>339000</v>
      </c>
      <c r="F270" s="15">
        <f>SUM(F271:F274)</f>
        <v>217157.34299999999</v>
      </c>
      <c r="G270" s="15"/>
      <c r="H270" s="15"/>
      <c r="I270" s="15"/>
      <c r="J270" s="36"/>
      <c r="K270" s="36"/>
      <c r="L270" s="36"/>
      <c r="M270" s="36"/>
      <c r="N270" s="36"/>
      <c r="O270" s="36"/>
      <c r="P270" s="36"/>
      <c r="Q270" s="37"/>
      <c r="R270" s="36"/>
      <c r="S270" s="36"/>
      <c r="T270" s="36"/>
      <c r="U270" s="36"/>
      <c r="V270" s="36"/>
    </row>
    <row r="271" spans="1:22" s="8" customFormat="1" ht="10.5" x14ac:dyDescent="0.15">
      <c r="A271" s="31"/>
      <c r="B271" s="38" t="s">
        <v>0</v>
      </c>
      <c r="C271" s="38" t="s">
        <v>0</v>
      </c>
      <c r="D271" s="14">
        <f>E271+F271+G271+H271+I271</f>
        <v>502157.34299999999</v>
      </c>
      <c r="E271" s="15">
        <v>285000</v>
      </c>
      <c r="F271" s="15">
        <v>217157.34299999999</v>
      </c>
      <c r="G271" s="15"/>
      <c r="H271" s="15"/>
      <c r="I271" s="15"/>
      <c r="J271" s="36"/>
      <c r="K271" s="36"/>
      <c r="L271" s="36"/>
      <c r="M271" s="36"/>
      <c r="N271" s="36"/>
      <c r="O271" s="36"/>
      <c r="P271" s="36"/>
      <c r="Q271" s="37"/>
      <c r="R271" s="36"/>
      <c r="S271" s="36"/>
      <c r="T271" s="36"/>
      <c r="U271" s="36"/>
      <c r="V271" s="36"/>
    </row>
    <row r="272" spans="1:22" s="8" customFormat="1" ht="10.5" x14ac:dyDescent="0.15">
      <c r="A272" s="31"/>
      <c r="B272" s="38" t="s">
        <v>1</v>
      </c>
      <c r="C272" s="38" t="s">
        <v>1</v>
      </c>
      <c r="D272" s="14">
        <f>E272+F272+G272+H272+I272</f>
        <v>54000</v>
      </c>
      <c r="E272" s="15">
        <v>54000</v>
      </c>
      <c r="F272" s="15"/>
      <c r="G272" s="15"/>
      <c r="H272" s="15"/>
      <c r="I272" s="15"/>
      <c r="J272" s="36"/>
      <c r="K272" s="36"/>
      <c r="L272" s="36"/>
      <c r="M272" s="36"/>
      <c r="N272" s="36"/>
      <c r="O272" s="36"/>
      <c r="P272" s="36"/>
      <c r="Q272" s="37"/>
      <c r="R272" s="36"/>
      <c r="S272" s="36"/>
      <c r="T272" s="36"/>
      <c r="U272" s="36"/>
      <c r="V272" s="36"/>
    </row>
    <row r="273" spans="1:22" s="8" customFormat="1" ht="10.5" x14ac:dyDescent="0.15">
      <c r="A273" s="31"/>
      <c r="B273" s="38" t="s">
        <v>2</v>
      </c>
      <c r="C273" s="38" t="s">
        <v>2</v>
      </c>
      <c r="D273" s="14">
        <f>E273+F273+G273+H273+I273</f>
        <v>0</v>
      </c>
      <c r="E273" s="15"/>
      <c r="F273" s="15"/>
      <c r="G273" s="15"/>
      <c r="H273" s="15"/>
      <c r="I273" s="15"/>
      <c r="J273" s="36"/>
      <c r="K273" s="36"/>
      <c r="L273" s="36"/>
      <c r="M273" s="36"/>
      <c r="N273" s="36"/>
      <c r="O273" s="36"/>
      <c r="P273" s="36"/>
      <c r="Q273" s="37"/>
      <c r="R273" s="36"/>
      <c r="S273" s="36"/>
      <c r="T273" s="36"/>
      <c r="U273" s="36"/>
      <c r="V273" s="36"/>
    </row>
    <row r="274" spans="1:22" s="8" customFormat="1" ht="10.5" x14ac:dyDescent="0.15">
      <c r="A274" s="32"/>
      <c r="B274" s="38" t="s">
        <v>3</v>
      </c>
      <c r="C274" s="38" t="s">
        <v>3</v>
      </c>
      <c r="D274" s="14">
        <f>E274+F274+G274+H274+I274</f>
        <v>0</v>
      </c>
      <c r="E274" s="15"/>
      <c r="F274" s="15"/>
      <c r="G274" s="15"/>
      <c r="H274" s="15"/>
      <c r="I274" s="15"/>
      <c r="J274" s="36"/>
      <c r="K274" s="36"/>
      <c r="L274" s="36"/>
      <c r="M274" s="36"/>
      <c r="N274" s="36"/>
      <c r="O274" s="36"/>
      <c r="P274" s="36"/>
      <c r="Q274" s="37"/>
      <c r="R274" s="36"/>
      <c r="S274" s="36"/>
      <c r="T274" s="36"/>
      <c r="U274" s="36"/>
      <c r="V274" s="36"/>
    </row>
    <row r="275" spans="1:22" s="6" customFormat="1" ht="10.5" customHeight="1" x14ac:dyDescent="0.15">
      <c r="A275" s="30" t="s">
        <v>214</v>
      </c>
      <c r="B275" s="55" t="s">
        <v>16</v>
      </c>
      <c r="C275" s="55" t="s">
        <v>16</v>
      </c>
      <c r="D275" s="55" t="s">
        <v>16</v>
      </c>
      <c r="E275" s="55" t="s">
        <v>16</v>
      </c>
      <c r="F275" s="55" t="s">
        <v>16</v>
      </c>
      <c r="G275" s="55" t="s">
        <v>16</v>
      </c>
      <c r="H275" s="55" t="s">
        <v>16</v>
      </c>
      <c r="I275" s="55" t="s">
        <v>16</v>
      </c>
      <c r="J275" s="55" t="s">
        <v>16</v>
      </c>
      <c r="K275" s="55" t="s">
        <v>16</v>
      </c>
      <c r="L275" s="55" t="s">
        <v>16</v>
      </c>
      <c r="M275" s="55" t="s">
        <v>16</v>
      </c>
      <c r="N275" s="55" t="s">
        <v>16</v>
      </c>
      <c r="O275" s="55" t="s">
        <v>16</v>
      </c>
      <c r="P275" s="55" t="s">
        <v>16</v>
      </c>
      <c r="Q275" s="55" t="s">
        <v>16</v>
      </c>
      <c r="R275" s="55" t="s">
        <v>16</v>
      </c>
      <c r="S275" s="55" t="s">
        <v>16</v>
      </c>
      <c r="T275" s="55" t="s">
        <v>16</v>
      </c>
      <c r="U275" s="55" t="s">
        <v>16</v>
      </c>
      <c r="V275" s="56" t="s">
        <v>16</v>
      </c>
    </row>
    <row r="276" spans="1:22" s="8" customFormat="1" ht="22.5" customHeight="1" x14ac:dyDescent="0.15">
      <c r="A276" s="31" t="s">
        <v>30</v>
      </c>
      <c r="B276" s="34" t="s">
        <v>185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1:22" s="8" customFormat="1" ht="71.25" customHeight="1" x14ac:dyDescent="0.15">
      <c r="A277" s="31"/>
      <c r="B277" s="57" t="s">
        <v>190</v>
      </c>
      <c r="C277" s="58" t="s">
        <v>190</v>
      </c>
      <c r="D277" s="58"/>
      <c r="E277" s="58"/>
      <c r="F277" s="58"/>
      <c r="G277" s="58"/>
      <c r="H277" s="58"/>
      <c r="I277" s="59"/>
      <c r="J277" s="36" t="s">
        <v>187</v>
      </c>
      <c r="K277" s="36"/>
      <c r="L277" s="36" t="s">
        <v>60</v>
      </c>
      <c r="M277" s="36" t="s">
        <v>188</v>
      </c>
      <c r="N277" s="36" t="s">
        <v>82</v>
      </c>
      <c r="O277" s="36" t="s">
        <v>16</v>
      </c>
      <c r="P277" s="36" t="s">
        <v>82</v>
      </c>
      <c r="Q277" s="37" t="s">
        <v>191</v>
      </c>
      <c r="R277" s="36" t="s">
        <v>11</v>
      </c>
      <c r="S277" s="36" t="s">
        <v>10</v>
      </c>
      <c r="T277" s="36" t="s">
        <v>7</v>
      </c>
      <c r="U277" s="36"/>
      <c r="V277" s="36" t="s">
        <v>477</v>
      </c>
    </row>
    <row r="278" spans="1:22" s="8" customFormat="1" ht="10.5" x14ac:dyDescent="0.15">
      <c r="A278" s="31"/>
      <c r="B278" s="38" t="s">
        <v>5</v>
      </c>
      <c r="C278" s="38" t="s">
        <v>5</v>
      </c>
      <c r="D278" s="14">
        <f>SUM(D279:D282)</f>
        <v>603813.84000000008</v>
      </c>
      <c r="E278" s="15">
        <f>SUM(E279:E282)</f>
        <v>339000</v>
      </c>
      <c r="F278" s="15">
        <f>SUM(F279:F282)</f>
        <v>264813.84000000003</v>
      </c>
      <c r="G278" s="15"/>
      <c r="H278" s="15"/>
      <c r="I278" s="15"/>
      <c r="J278" s="36"/>
      <c r="K278" s="36"/>
      <c r="L278" s="36"/>
      <c r="M278" s="36"/>
      <c r="N278" s="36"/>
      <c r="O278" s="36"/>
      <c r="P278" s="36"/>
      <c r="Q278" s="37"/>
      <c r="R278" s="36"/>
      <c r="S278" s="36"/>
      <c r="T278" s="36"/>
      <c r="U278" s="36"/>
      <c r="V278" s="36"/>
    </row>
    <row r="279" spans="1:22" s="8" customFormat="1" ht="10.5" x14ac:dyDescent="0.15">
      <c r="A279" s="31"/>
      <c r="B279" s="38" t="s">
        <v>0</v>
      </c>
      <c r="C279" s="38" t="s">
        <v>0</v>
      </c>
      <c r="D279" s="14">
        <f>E279+F279+G279+H279+I279</f>
        <v>549813.84000000008</v>
      </c>
      <c r="E279" s="15">
        <v>285000</v>
      </c>
      <c r="F279" s="15">
        <v>264813.84000000003</v>
      </c>
      <c r="G279" s="15"/>
      <c r="H279" s="15"/>
      <c r="I279" s="15"/>
      <c r="J279" s="36"/>
      <c r="K279" s="36"/>
      <c r="L279" s="36"/>
      <c r="M279" s="36"/>
      <c r="N279" s="36"/>
      <c r="O279" s="36"/>
      <c r="P279" s="36"/>
      <c r="Q279" s="37"/>
      <c r="R279" s="36"/>
      <c r="S279" s="36"/>
      <c r="T279" s="36"/>
      <c r="U279" s="36"/>
      <c r="V279" s="36"/>
    </row>
    <row r="280" spans="1:22" s="8" customFormat="1" ht="10.5" x14ac:dyDescent="0.15">
      <c r="A280" s="31"/>
      <c r="B280" s="38" t="s">
        <v>1</v>
      </c>
      <c r="C280" s="38" t="s">
        <v>1</v>
      </c>
      <c r="D280" s="14">
        <f>E280+F280+G280+H280+I280</f>
        <v>54000</v>
      </c>
      <c r="E280" s="15">
        <v>54000</v>
      </c>
      <c r="F280" s="15"/>
      <c r="G280" s="15"/>
      <c r="H280" s="15"/>
      <c r="I280" s="15"/>
      <c r="J280" s="36"/>
      <c r="K280" s="36"/>
      <c r="L280" s="36"/>
      <c r="M280" s="36"/>
      <c r="N280" s="36"/>
      <c r="O280" s="36"/>
      <c r="P280" s="36"/>
      <c r="Q280" s="37"/>
      <c r="R280" s="36"/>
      <c r="S280" s="36"/>
      <c r="T280" s="36"/>
      <c r="U280" s="36"/>
      <c r="V280" s="36"/>
    </row>
    <row r="281" spans="1:22" s="8" customFormat="1" ht="10.5" x14ac:dyDescent="0.15">
      <c r="A281" s="31"/>
      <c r="B281" s="38" t="s">
        <v>2</v>
      </c>
      <c r="C281" s="38" t="s">
        <v>2</v>
      </c>
      <c r="D281" s="14">
        <f>E281+F281+G281+H281+I281</f>
        <v>0</v>
      </c>
      <c r="E281" s="15"/>
      <c r="F281" s="15"/>
      <c r="G281" s="15"/>
      <c r="H281" s="15"/>
      <c r="I281" s="15"/>
      <c r="J281" s="36"/>
      <c r="K281" s="36"/>
      <c r="L281" s="36"/>
      <c r="M281" s="36"/>
      <c r="N281" s="36"/>
      <c r="O281" s="36"/>
      <c r="P281" s="36"/>
      <c r="Q281" s="37"/>
      <c r="R281" s="36"/>
      <c r="S281" s="36"/>
      <c r="T281" s="36"/>
      <c r="U281" s="36"/>
      <c r="V281" s="36"/>
    </row>
    <row r="282" spans="1:22" s="8" customFormat="1" ht="10.5" x14ac:dyDescent="0.15">
      <c r="A282" s="32"/>
      <c r="B282" s="38" t="s">
        <v>3</v>
      </c>
      <c r="C282" s="38" t="s">
        <v>3</v>
      </c>
      <c r="D282" s="14">
        <f>E282+F282+G282+H282+I282</f>
        <v>0</v>
      </c>
      <c r="E282" s="15"/>
      <c r="F282" s="15"/>
      <c r="G282" s="15"/>
      <c r="H282" s="15"/>
      <c r="I282" s="15"/>
      <c r="J282" s="36"/>
      <c r="K282" s="36"/>
      <c r="L282" s="36"/>
      <c r="M282" s="36"/>
      <c r="N282" s="36"/>
      <c r="O282" s="36"/>
      <c r="P282" s="36"/>
      <c r="Q282" s="37"/>
      <c r="R282" s="36"/>
      <c r="S282" s="36"/>
      <c r="T282" s="36"/>
      <c r="U282" s="36"/>
      <c r="V282" s="36"/>
    </row>
    <row r="283" spans="1:22" s="6" customFormat="1" ht="10.5" customHeight="1" x14ac:dyDescent="0.15">
      <c r="A283" s="30" t="s">
        <v>215</v>
      </c>
      <c r="B283" s="55" t="s">
        <v>16</v>
      </c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6"/>
    </row>
    <row r="284" spans="1:22" s="6" customFormat="1" ht="23.25" customHeight="1" x14ac:dyDescent="0.15">
      <c r="A284" s="31" t="s">
        <v>30</v>
      </c>
      <c r="B284" s="34" t="s">
        <v>185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1:22" s="6" customFormat="1" ht="62.25" customHeight="1" x14ac:dyDescent="0.15">
      <c r="A285" s="31"/>
      <c r="B285" s="57" t="s">
        <v>192</v>
      </c>
      <c r="C285" s="58" t="s">
        <v>192</v>
      </c>
      <c r="D285" s="58"/>
      <c r="E285" s="58"/>
      <c r="F285" s="58"/>
      <c r="G285" s="58"/>
      <c r="H285" s="58"/>
      <c r="I285" s="59"/>
      <c r="J285" s="36" t="s">
        <v>193</v>
      </c>
      <c r="K285" s="36"/>
      <c r="L285" s="36" t="s">
        <v>60</v>
      </c>
      <c r="M285" s="36" t="s">
        <v>194</v>
      </c>
      <c r="N285" s="36" t="s">
        <v>82</v>
      </c>
      <c r="O285" s="36" t="s">
        <v>16</v>
      </c>
      <c r="P285" s="36" t="s">
        <v>82</v>
      </c>
      <c r="Q285" s="37" t="s">
        <v>195</v>
      </c>
      <c r="R285" s="36" t="s">
        <v>11</v>
      </c>
      <c r="S285" s="36" t="s">
        <v>12</v>
      </c>
      <c r="T285" s="36" t="s">
        <v>7</v>
      </c>
      <c r="U285" s="36"/>
      <c r="V285" s="36" t="s">
        <v>478</v>
      </c>
    </row>
    <row r="286" spans="1:22" s="6" customFormat="1" ht="10.5" x14ac:dyDescent="0.15">
      <c r="A286" s="31"/>
      <c r="B286" s="38" t="s">
        <v>5</v>
      </c>
      <c r="C286" s="38" t="s">
        <v>5</v>
      </c>
      <c r="D286" s="14">
        <f>SUM(D287:D290)</f>
        <v>577040.34</v>
      </c>
      <c r="E286" s="15">
        <f>SUM(E287:E290)</f>
        <v>577040.34</v>
      </c>
      <c r="F286" s="15"/>
      <c r="G286" s="15"/>
      <c r="H286" s="15"/>
      <c r="I286" s="15"/>
      <c r="J286" s="36"/>
      <c r="K286" s="36"/>
      <c r="L286" s="36"/>
      <c r="M286" s="36"/>
      <c r="N286" s="36"/>
      <c r="O286" s="36"/>
      <c r="P286" s="36"/>
      <c r="Q286" s="37"/>
      <c r="R286" s="36"/>
      <c r="S286" s="36"/>
      <c r="T286" s="36"/>
      <c r="U286" s="36"/>
      <c r="V286" s="36"/>
    </row>
    <row r="287" spans="1:22" s="6" customFormat="1" ht="10.5" x14ac:dyDescent="0.15">
      <c r="A287" s="31"/>
      <c r="B287" s="38" t="s">
        <v>0</v>
      </c>
      <c r="C287" s="38" t="s">
        <v>0</v>
      </c>
      <c r="D287" s="14">
        <f>E287+F287+G287+H287+I287</f>
        <v>347533.1</v>
      </c>
      <c r="E287" s="15">
        <v>347533.1</v>
      </c>
      <c r="F287" s="15"/>
      <c r="G287" s="15"/>
      <c r="H287" s="15"/>
      <c r="I287" s="15"/>
      <c r="J287" s="36"/>
      <c r="K287" s="36"/>
      <c r="L287" s="36"/>
      <c r="M287" s="36"/>
      <c r="N287" s="36"/>
      <c r="O287" s="36"/>
      <c r="P287" s="36"/>
      <c r="Q287" s="37"/>
      <c r="R287" s="36"/>
      <c r="S287" s="36"/>
      <c r="T287" s="36"/>
      <c r="U287" s="36"/>
      <c r="V287" s="36"/>
    </row>
    <row r="288" spans="1:22" s="6" customFormat="1" ht="10.5" x14ac:dyDescent="0.15">
      <c r="A288" s="31"/>
      <c r="B288" s="38" t="s">
        <v>1</v>
      </c>
      <c r="C288" s="38" t="s">
        <v>1</v>
      </c>
      <c r="D288" s="14">
        <f>E288+F288+G288+H288+I288</f>
        <v>229507.24</v>
      </c>
      <c r="E288" s="15">
        <v>229507.24</v>
      </c>
      <c r="F288" s="15"/>
      <c r="G288" s="15"/>
      <c r="H288" s="15"/>
      <c r="I288" s="15"/>
      <c r="J288" s="36"/>
      <c r="K288" s="36"/>
      <c r="L288" s="36"/>
      <c r="M288" s="36"/>
      <c r="N288" s="36"/>
      <c r="O288" s="36"/>
      <c r="P288" s="36"/>
      <c r="Q288" s="37"/>
      <c r="R288" s="36"/>
      <c r="S288" s="36"/>
      <c r="T288" s="36"/>
      <c r="U288" s="36"/>
      <c r="V288" s="36"/>
    </row>
    <row r="289" spans="1:22" s="6" customFormat="1" ht="10.5" x14ac:dyDescent="0.15">
      <c r="A289" s="31"/>
      <c r="B289" s="38" t="s">
        <v>2</v>
      </c>
      <c r="C289" s="38" t="s">
        <v>2</v>
      </c>
      <c r="D289" s="14">
        <f>E289+F289+G289+H289+I289</f>
        <v>0</v>
      </c>
      <c r="E289" s="15"/>
      <c r="F289" s="15"/>
      <c r="G289" s="15"/>
      <c r="H289" s="15"/>
      <c r="I289" s="15"/>
      <c r="J289" s="36"/>
      <c r="K289" s="36"/>
      <c r="L289" s="36"/>
      <c r="M289" s="36"/>
      <c r="N289" s="36"/>
      <c r="O289" s="36"/>
      <c r="P289" s="36"/>
      <c r="Q289" s="37"/>
      <c r="R289" s="36"/>
      <c r="S289" s="36"/>
      <c r="T289" s="36"/>
      <c r="U289" s="36"/>
      <c r="V289" s="36"/>
    </row>
    <row r="290" spans="1:22" s="8" customFormat="1" ht="10.5" x14ac:dyDescent="0.15">
      <c r="A290" s="32"/>
      <c r="B290" s="38" t="s">
        <v>3</v>
      </c>
      <c r="C290" s="38" t="s">
        <v>3</v>
      </c>
      <c r="D290" s="14">
        <f>E290+F290+G290+H290+I290</f>
        <v>0</v>
      </c>
      <c r="E290" s="15"/>
      <c r="F290" s="15"/>
      <c r="G290" s="15"/>
      <c r="H290" s="15"/>
      <c r="I290" s="15"/>
      <c r="J290" s="36"/>
      <c r="K290" s="36"/>
      <c r="L290" s="36"/>
      <c r="M290" s="36"/>
      <c r="N290" s="36"/>
      <c r="O290" s="36"/>
      <c r="P290" s="36"/>
      <c r="Q290" s="37"/>
      <c r="R290" s="36"/>
      <c r="S290" s="36"/>
      <c r="T290" s="36"/>
      <c r="U290" s="36"/>
      <c r="V290" s="36"/>
    </row>
    <row r="291" spans="1:22" s="8" customFormat="1" ht="10.5" customHeight="1" x14ac:dyDescent="0.15">
      <c r="A291" s="30" t="s">
        <v>216</v>
      </c>
      <c r="B291" s="55" t="s">
        <v>22</v>
      </c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6"/>
    </row>
    <row r="292" spans="1:22" s="8" customFormat="1" ht="10.5" customHeight="1" x14ac:dyDescent="0.15">
      <c r="A292" s="31" t="s">
        <v>30</v>
      </c>
      <c r="B292" s="34" t="s">
        <v>184</v>
      </c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</row>
    <row r="293" spans="1:22" s="8" customFormat="1" ht="85.5" customHeight="1" x14ac:dyDescent="0.15">
      <c r="A293" s="31"/>
      <c r="B293" s="57" t="s">
        <v>218</v>
      </c>
      <c r="C293" s="58" t="s">
        <v>218</v>
      </c>
      <c r="D293" s="58"/>
      <c r="E293" s="58"/>
      <c r="F293" s="58"/>
      <c r="G293" s="58"/>
      <c r="H293" s="58"/>
      <c r="I293" s="59"/>
      <c r="J293" s="36" t="s">
        <v>87</v>
      </c>
      <c r="K293" s="36"/>
      <c r="L293" s="36" t="s">
        <v>209</v>
      </c>
      <c r="M293" s="36"/>
      <c r="N293" s="36" t="s">
        <v>288</v>
      </c>
      <c r="O293" s="36" t="s">
        <v>22</v>
      </c>
      <c r="P293" s="36" t="s">
        <v>288</v>
      </c>
      <c r="Q293" s="37" t="s">
        <v>289</v>
      </c>
      <c r="R293" s="36" t="s">
        <v>11</v>
      </c>
      <c r="S293" s="36" t="s">
        <v>10</v>
      </c>
      <c r="T293" s="36" t="s">
        <v>17</v>
      </c>
      <c r="U293" s="36"/>
      <c r="V293" s="36"/>
    </row>
    <row r="294" spans="1:22" s="8" customFormat="1" ht="10.5" x14ac:dyDescent="0.15">
      <c r="A294" s="31"/>
      <c r="B294" s="38" t="s">
        <v>5</v>
      </c>
      <c r="C294" s="38" t="s">
        <v>5</v>
      </c>
      <c r="D294" s="14">
        <f>SUM(D295:D298)</f>
        <v>143866.03</v>
      </c>
      <c r="E294" s="15">
        <f>SUM(E295:E298)</f>
        <v>33100</v>
      </c>
      <c r="F294" s="15">
        <f>SUM(F295:F298)</f>
        <v>110766.03</v>
      </c>
      <c r="G294" s="15"/>
      <c r="H294" s="15"/>
      <c r="I294" s="15"/>
      <c r="J294" s="36"/>
      <c r="K294" s="36"/>
      <c r="L294" s="36"/>
      <c r="M294" s="36"/>
      <c r="N294" s="36"/>
      <c r="O294" s="36"/>
      <c r="P294" s="36"/>
      <c r="Q294" s="37"/>
      <c r="R294" s="36"/>
      <c r="S294" s="36"/>
      <c r="T294" s="36"/>
      <c r="U294" s="36"/>
      <c r="V294" s="36"/>
    </row>
    <row r="295" spans="1:22" s="8" customFormat="1" ht="10.5" x14ac:dyDescent="0.15">
      <c r="A295" s="31"/>
      <c r="B295" s="38" t="s">
        <v>0</v>
      </c>
      <c r="C295" s="38" t="s">
        <v>0</v>
      </c>
      <c r="D295" s="14">
        <f>E295+F295+G295+H295+I295</f>
        <v>0</v>
      </c>
      <c r="E295" s="15"/>
      <c r="F295" s="15"/>
      <c r="G295" s="15"/>
      <c r="H295" s="15"/>
      <c r="I295" s="15"/>
      <c r="J295" s="36"/>
      <c r="K295" s="36"/>
      <c r="L295" s="36"/>
      <c r="M295" s="36"/>
      <c r="N295" s="36"/>
      <c r="O295" s="36"/>
      <c r="P295" s="36"/>
      <c r="Q295" s="37"/>
      <c r="R295" s="36"/>
      <c r="S295" s="36"/>
      <c r="T295" s="36"/>
      <c r="U295" s="36"/>
      <c r="V295" s="36"/>
    </row>
    <row r="296" spans="1:22" s="8" customFormat="1" ht="10.5" x14ac:dyDescent="0.15">
      <c r="A296" s="31"/>
      <c r="B296" s="38" t="s">
        <v>1</v>
      </c>
      <c r="C296" s="38" t="s">
        <v>1</v>
      </c>
      <c r="D296" s="14">
        <f>E296+F296+G296+H296+I296</f>
        <v>143866.03</v>
      </c>
      <c r="E296" s="15">
        <v>33100</v>
      </c>
      <c r="F296" s="15">
        <v>110766.03</v>
      </c>
      <c r="G296" s="15"/>
      <c r="H296" s="15"/>
      <c r="I296" s="15"/>
      <c r="J296" s="36"/>
      <c r="K296" s="36"/>
      <c r="L296" s="36"/>
      <c r="M296" s="36"/>
      <c r="N296" s="36"/>
      <c r="O296" s="36"/>
      <c r="P296" s="36"/>
      <c r="Q296" s="37"/>
      <c r="R296" s="36"/>
      <c r="S296" s="36"/>
      <c r="T296" s="36"/>
      <c r="U296" s="36"/>
      <c r="V296" s="36"/>
    </row>
    <row r="297" spans="1:22" s="8" customFormat="1" ht="10.5" x14ac:dyDescent="0.15">
      <c r="A297" s="31"/>
      <c r="B297" s="38" t="s">
        <v>2</v>
      </c>
      <c r="C297" s="38" t="s">
        <v>2</v>
      </c>
      <c r="D297" s="14">
        <f>E297+F297+G297+H297+I297</f>
        <v>0</v>
      </c>
      <c r="E297" s="15"/>
      <c r="F297" s="15"/>
      <c r="G297" s="15"/>
      <c r="H297" s="15"/>
      <c r="I297" s="15"/>
      <c r="J297" s="36"/>
      <c r="K297" s="36"/>
      <c r="L297" s="36"/>
      <c r="M297" s="36"/>
      <c r="N297" s="36"/>
      <c r="O297" s="36"/>
      <c r="P297" s="36"/>
      <c r="Q297" s="37"/>
      <c r="R297" s="36"/>
      <c r="S297" s="36"/>
      <c r="T297" s="36"/>
      <c r="U297" s="36"/>
      <c r="V297" s="36"/>
    </row>
    <row r="298" spans="1:22" s="8" customFormat="1" ht="10.5" x14ac:dyDescent="0.15">
      <c r="A298" s="32"/>
      <c r="B298" s="38" t="s">
        <v>3</v>
      </c>
      <c r="C298" s="38" t="s">
        <v>3</v>
      </c>
      <c r="D298" s="14">
        <f>E298+F298+G298+H298+I298</f>
        <v>0</v>
      </c>
      <c r="E298" s="15"/>
      <c r="F298" s="15"/>
      <c r="G298" s="15"/>
      <c r="H298" s="15"/>
      <c r="I298" s="15"/>
      <c r="J298" s="36"/>
      <c r="K298" s="36"/>
      <c r="L298" s="36"/>
      <c r="M298" s="36"/>
      <c r="N298" s="36"/>
      <c r="O298" s="36"/>
      <c r="P298" s="36"/>
      <c r="Q298" s="37"/>
      <c r="R298" s="36"/>
      <c r="S298" s="36"/>
      <c r="T298" s="36"/>
      <c r="U298" s="36"/>
      <c r="V298" s="36"/>
    </row>
    <row r="299" spans="1:22" s="8" customFormat="1" ht="10.5" customHeight="1" x14ac:dyDescent="0.15">
      <c r="A299" s="30" t="s">
        <v>217</v>
      </c>
      <c r="B299" s="55" t="s">
        <v>63</v>
      </c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6"/>
    </row>
    <row r="300" spans="1:22" s="8" customFormat="1" ht="10.5" customHeight="1" x14ac:dyDescent="0.15">
      <c r="A300" s="31" t="s">
        <v>30</v>
      </c>
      <c r="B300" s="34" t="s">
        <v>196</v>
      </c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1:22" s="8" customFormat="1" ht="89.25" customHeight="1" x14ac:dyDescent="0.15">
      <c r="A301" s="31"/>
      <c r="B301" s="57" t="s">
        <v>219</v>
      </c>
      <c r="C301" s="58" t="s">
        <v>219</v>
      </c>
      <c r="D301" s="58"/>
      <c r="E301" s="58"/>
      <c r="F301" s="58"/>
      <c r="G301" s="58"/>
      <c r="H301" s="58"/>
      <c r="I301" s="59"/>
      <c r="J301" s="36" t="s">
        <v>66</v>
      </c>
      <c r="K301" s="36"/>
      <c r="L301" s="36" t="s">
        <v>60</v>
      </c>
      <c r="M301" s="36"/>
      <c r="N301" s="36" t="s">
        <v>63</v>
      </c>
      <c r="O301" s="36" t="s">
        <v>63</v>
      </c>
      <c r="P301" s="36" t="s">
        <v>63</v>
      </c>
      <c r="Q301" s="37"/>
      <c r="R301" s="36"/>
      <c r="S301" s="36"/>
      <c r="T301" s="36" t="s">
        <v>81</v>
      </c>
      <c r="U301" s="36"/>
      <c r="V301" s="36"/>
    </row>
    <row r="302" spans="1:22" s="8" customFormat="1" ht="10.5" x14ac:dyDescent="0.15">
      <c r="A302" s="31"/>
      <c r="B302" s="38" t="s">
        <v>5</v>
      </c>
      <c r="C302" s="38" t="s">
        <v>5</v>
      </c>
      <c r="D302" s="14">
        <f>SUM(D303:D306)</f>
        <v>60614.400000000001</v>
      </c>
      <c r="E302" s="15">
        <f>SUM(E303:E306)</f>
        <v>60614.400000000001</v>
      </c>
      <c r="F302" s="15"/>
      <c r="G302" s="15"/>
      <c r="H302" s="15"/>
      <c r="I302" s="15"/>
      <c r="J302" s="36"/>
      <c r="K302" s="36"/>
      <c r="L302" s="36"/>
      <c r="M302" s="36"/>
      <c r="N302" s="36"/>
      <c r="O302" s="36"/>
      <c r="P302" s="36"/>
      <c r="Q302" s="37"/>
      <c r="R302" s="36"/>
      <c r="S302" s="36"/>
      <c r="T302" s="36"/>
      <c r="U302" s="36"/>
      <c r="V302" s="36"/>
    </row>
    <row r="303" spans="1:22" s="8" customFormat="1" ht="10.5" x14ac:dyDescent="0.15">
      <c r="A303" s="31"/>
      <c r="B303" s="38" t="s">
        <v>0</v>
      </c>
      <c r="C303" s="38" t="s">
        <v>0</v>
      </c>
      <c r="D303" s="14">
        <f>E303+F303+G303+H303+I303</f>
        <v>0</v>
      </c>
      <c r="E303" s="15"/>
      <c r="F303" s="15"/>
      <c r="G303" s="15"/>
      <c r="H303" s="15"/>
      <c r="I303" s="15"/>
      <c r="J303" s="36"/>
      <c r="K303" s="36"/>
      <c r="L303" s="36"/>
      <c r="M303" s="36"/>
      <c r="N303" s="36"/>
      <c r="O303" s="36"/>
      <c r="P303" s="36"/>
      <c r="Q303" s="37"/>
      <c r="R303" s="36"/>
      <c r="S303" s="36"/>
      <c r="T303" s="36"/>
      <c r="U303" s="36"/>
      <c r="V303" s="36"/>
    </row>
    <row r="304" spans="1:22" s="8" customFormat="1" ht="10.5" x14ac:dyDescent="0.15">
      <c r="A304" s="31"/>
      <c r="B304" s="38" t="s">
        <v>1</v>
      </c>
      <c r="C304" s="38" t="s">
        <v>1</v>
      </c>
      <c r="D304" s="14">
        <f>E304+F304+G304+H304+I304</f>
        <v>60614.400000000001</v>
      </c>
      <c r="E304" s="15">
        <v>60614.400000000001</v>
      </c>
      <c r="F304" s="15"/>
      <c r="G304" s="15"/>
      <c r="H304" s="15"/>
      <c r="I304" s="15"/>
      <c r="J304" s="36"/>
      <c r="K304" s="36"/>
      <c r="L304" s="36"/>
      <c r="M304" s="36"/>
      <c r="N304" s="36"/>
      <c r="O304" s="36"/>
      <c r="P304" s="36"/>
      <c r="Q304" s="37"/>
      <c r="R304" s="36"/>
      <c r="S304" s="36"/>
      <c r="T304" s="36"/>
      <c r="U304" s="36"/>
      <c r="V304" s="36"/>
    </row>
    <row r="305" spans="1:22" s="6" customFormat="1" ht="10.5" x14ac:dyDescent="0.15">
      <c r="A305" s="31"/>
      <c r="B305" s="38" t="s">
        <v>2</v>
      </c>
      <c r="C305" s="38" t="s">
        <v>2</v>
      </c>
      <c r="D305" s="14">
        <f>E305+F305+G305+H305+I305</f>
        <v>0</v>
      </c>
      <c r="E305" s="15"/>
      <c r="F305" s="15"/>
      <c r="G305" s="15"/>
      <c r="H305" s="15"/>
      <c r="I305" s="15"/>
      <c r="J305" s="36"/>
      <c r="K305" s="36"/>
      <c r="L305" s="36"/>
      <c r="M305" s="36"/>
      <c r="N305" s="36"/>
      <c r="O305" s="36"/>
      <c r="P305" s="36"/>
      <c r="Q305" s="37"/>
      <c r="R305" s="36"/>
      <c r="S305" s="36"/>
      <c r="T305" s="36"/>
      <c r="U305" s="36"/>
      <c r="V305" s="36"/>
    </row>
    <row r="306" spans="1:22" s="8" customFormat="1" ht="10.5" x14ac:dyDescent="0.15">
      <c r="A306" s="32"/>
      <c r="B306" s="38" t="s">
        <v>3</v>
      </c>
      <c r="C306" s="38" t="s">
        <v>3</v>
      </c>
      <c r="D306" s="14">
        <f>E306+F306+G306+H306+I306</f>
        <v>0</v>
      </c>
      <c r="E306" s="15"/>
      <c r="F306" s="15"/>
      <c r="G306" s="15"/>
      <c r="H306" s="15"/>
      <c r="I306" s="15"/>
      <c r="J306" s="36"/>
      <c r="K306" s="36"/>
      <c r="L306" s="36"/>
      <c r="M306" s="36"/>
      <c r="N306" s="36"/>
      <c r="O306" s="36"/>
      <c r="P306" s="36"/>
      <c r="Q306" s="37"/>
      <c r="R306" s="36"/>
      <c r="S306" s="36"/>
      <c r="T306" s="36"/>
      <c r="U306" s="36"/>
      <c r="V306" s="36"/>
    </row>
    <row r="307" spans="1:22" s="8" customFormat="1" ht="10.5" customHeight="1" x14ac:dyDescent="0.15">
      <c r="A307" s="30" t="s">
        <v>183</v>
      </c>
      <c r="B307" s="55" t="s">
        <v>63</v>
      </c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6"/>
    </row>
    <row r="308" spans="1:22" s="8" customFormat="1" ht="10.5" x14ac:dyDescent="0.15">
      <c r="A308" s="31" t="s">
        <v>30</v>
      </c>
      <c r="B308" s="34" t="s">
        <v>196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</row>
    <row r="309" spans="1:22" s="8" customFormat="1" ht="93.75" customHeight="1" x14ac:dyDescent="0.15">
      <c r="A309" s="31"/>
      <c r="B309" s="57" t="s">
        <v>427</v>
      </c>
      <c r="C309" s="58" t="s">
        <v>427</v>
      </c>
      <c r="D309" s="58"/>
      <c r="E309" s="58"/>
      <c r="F309" s="58"/>
      <c r="G309" s="58"/>
      <c r="H309" s="58"/>
      <c r="I309" s="59"/>
      <c r="J309" s="36" t="s">
        <v>66</v>
      </c>
      <c r="K309" s="36"/>
      <c r="L309" s="36" t="s">
        <v>60</v>
      </c>
      <c r="M309" s="36"/>
      <c r="N309" s="36" t="s">
        <v>63</v>
      </c>
      <c r="O309" s="36" t="s">
        <v>63</v>
      </c>
      <c r="P309" s="36" t="s">
        <v>63</v>
      </c>
      <c r="Q309" s="37"/>
      <c r="R309" s="36"/>
      <c r="S309" s="36"/>
      <c r="T309" s="36" t="s">
        <v>81</v>
      </c>
      <c r="U309" s="36"/>
      <c r="V309" s="36"/>
    </row>
    <row r="310" spans="1:22" s="8" customFormat="1" ht="10.5" x14ac:dyDescent="0.15">
      <c r="A310" s="31"/>
      <c r="B310" s="38" t="s">
        <v>5</v>
      </c>
      <c r="C310" s="38" t="s">
        <v>5</v>
      </c>
      <c r="D310" s="14">
        <f>SUM(D311:D314)</f>
        <v>67568</v>
      </c>
      <c r="E310" s="15">
        <f>SUM(E311:E314)</f>
        <v>16892</v>
      </c>
      <c r="F310" s="15"/>
      <c r="G310" s="15">
        <f>SUM(G311:G314)</f>
        <v>16892</v>
      </c>
      <c r="H310" s="15">
        <f t="shared" ref="H310:I310" si="48">SUM(H311:H314)</f>
        <v>16892</v>
      </c>
      <c r="I310" s="15">
        <f t="shared" si="48"/>
        <v>16892</v>
      </c>
      <c r="J310" s="36"/>
      <c r="K310" s="36"/>
      <c r="L310" s="36"/>
      <c r="M310" s="36"/>
      <c r="N310" s="36"/>
      <c r="O310" s="36"/>
      <c r="P310" s="36"/>
      <c r="Q310" s="37"/>
      <c r="R310" s="36"/>
      <c r="S310" s="36"/>
      <c r="T310" s="36"/>
      <c r="U310" s="36"/>
      <c r="V310" s="36"/>
    </row>
    <row r="311" spans="1:22" s="8" customFormat="1" ht="10.5" x14ac:dyDescent="0.15">
      <c r="A311" s="31"/>
      <c r="B311" s="38" t="s">
        <v>0</v>
      </c>
      <c r="C311" s="38" t="s">
        <v>0</v>
      </c>
      <c r="D311" s="14">
        <f>E311+F311+G311+H311+I311</f>
        <v>0</v>
      </c>
      <c r="E311" s="15"/>
      <c r="F311" s="15"/>
      <c r="G311" s="15"/>
      <c r="H311" s="15"/>
      <c r="I311" s="15"/>
      <c r="J311" s="36"/>
      <c r="K311" s="36"/>
      <c r="L311" s="36"/>
      <c r="M311" s="36"/>
      <c r="N311" s="36"/>
      <c r="O311" s="36"/>
      <c r="P311" s="36"/>
      <c r="Q311" s="37"/>
      <c r="R311" s="36"/>
      <c r="S311" s="36"/>
      <c r="T311" s="36"/>
      <c r="U311" s="36"/>
      <c r="V311" s="36"/>
    </row>
    <row r="312" spans="1:22" s="8" customFormat="1" ht="10.5" x14ac:dyDescent="0.15">
      <c r="A312" s="31"/>
      <c r="B312" s="38" t="s">
        <v>1</v>
      </c>
      <c r="C312" s="38" t="s">
        <v>1</v>
      </c>
      <c r="D312" s="14">
        <f>E312+F312+G312+H312+I312</f>
        <v>67568</v>
      </c>
      <c r="E312" s="15">
        <v>16892</v>
      </c>
      <c r="F312" s="15"/>
      <c r="G312" s="15">
        <v>16892</v>
      </c>
      <c r="H312" s="15">
        <v>16892</v>
      </c>
      <c r="I312" s="15">
        <v>16892</v>
      </c>
      <c r="J312" s="36"/>
      <c r="K312" s="36"/>
      <c r="L312" s="36"/>
      <c r="M312" s="36"/>
      <c r="N312" s="36"/>
      <c r="O312" s="36"/>
      <c r="P312" s="36"/>
      <c r="Q312" s="37"/>
      <c r="R312" s="36"/>
      <c r="S312" s="36"/>
      <c r="T312" s="36"/>
      <c r="U312" s="36"/>
      <c r="V312" s="36"/>
    </row>
    <row r="313" spans="1:22" s="6" customFormat="1" ht="10.5" x14ac:dyDescent="0.15">
      <c r="A313" s="31"/>
      <c r="B313" s="38" t="s">
        <v>2</v>
      </c>
      <c r="C313" s="38" t="s">
        <v>2</v>
      </c>
      <c r="D313" s="14">
        <f>E313+F313+G313+H313+I313</f>
        <v>0</v>
      </c>
      <c r="E313" s="15"/>
      <c r="F313" s="15"/>
      <c r="G313" s="15"/>
      <c r="H313" s="15"/>
      <c r="I313" s="15"/>
      <c r="J313" s="36"/>
      <c r="K313" s="36"/>
      <c r="L313" s="36"/>
      <c r="M313" s="36"/>
      <c r="N313" s="36"/>
      <c r="O313" s="36"/>
      <c r="P313" s="36"/>
      <c r="Q313" s="37"/>
      <c r="R313" s="36"/>
      <c r="S313" s="36"/>
      <c r="T313" s="36"/>
      <c r="U313" s="36"/>
      <c r="V313" s="36"/>
    </row>
    <row r="314" spans="1:22" s="8" customFormat="1" ht="10.5" x14ac:dyDescent="0.15">
      <c r="A314" s="32"/>
      <c r="B314" s="38" t="s">
        <v>3</v>
      </c>
      <c r="C314" s="38" t="s">
        <v>3</v>
      </c>
      <c r="D314" s="14">
        <f>E314+F314+G314+H314+I314</f>
        <v>0</v>
      </c>
      <c r="E314" s="15"/>
      <c r="F314" s="15"/>
      <c r="G314" s="15"/>
      <c r="H314" s="15"/>
      <c r="I314" s="15"/>
      <c r="J314" s="36"/>
      <c r="K314" s="36"/>
      <c r="L314" s="36"/>
      <c r="M314" s="36"/>
      <c r="N314" s="36"/>
      <c r="O314" s="36"/>
      <c r="P314" s="36"/>
      <c r="Q314" s="37"/>
      <c r="R314" s="36"/>
      <c r="S314" s="36"/>
      <c r="T314" s="36"/>
      <c r="U314" s="36"/>
      <c r="V314" s="36"/>
    </row>
    <row r="315" spans="1:22" s="8" customFormat="1" ht="10.5" x14ac:dyDescent="0.15">
      <c r="A315" s="67" t="s">
        <v>439</v>
      </c>
      <c r="B315" s="33" t="s">
        <v>16</v>
      </c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</row>
    <row r="316" spans="1:22" s="8" customFormat="1" ht="23.25" customHeight="1" x14ac:dyDescent="0.15">
      <c r="A316" s="67"/>
      <c r="B316" s="34" t="s">
        <v>185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</row>
    <row r="317" spans="1:22" s="8" customFormat="1" ht="74.25" customHeight="1" x14ac:dyDescent="0.15">
      <c r="A317" s="67"/>
      <c r="B317" s="35" t="s">
        <v>440</v>
      </c>
      <c r="C317" s="35" t="s">
        <v>440</v>
      </c>
      <c r="D317" s="35"/>
      <c r="E317" s="35"/>
      <c r="F317" s="35"/>
      <c r="G317" s="35"/>
      <c r="H317" s="35"/>
      <c r="I317" s="35"/>
      <c r="J317" s="36" t="s">
        <v>444</v>
      </c>
      <c r="K317" s="36"/>
      <c r="L317" s="36" t="s">
        <v>60</v>
      </c>
      <c r="M317" s="36"/>
      <c r="N317" s="36" t="s">
        <v>82</v>
      </c>
      <c r="O317" s="36" t="s">
        <v>16</v>
      </c>
      <c r="P317" s="36" t="s">
        <v>82</v>
      </c>
      <c r="Q317" s="37"/>
      <c r="R317" s="36" t="s">
        <v>11</v>
      </c>
      <c r="S317" s="36" t="s">
        <v>131</v>
      </c>
      <c r="T317" s="36" t="s">
        <v>17</v>
      </c>
      <c r="U317" s="36"/>
      <c r="V317" s="36"/>
    </row>
    <row r="318" spans="1:22" s="8" customFormat="1" ht="10.5" x14ac:dyDescent="0.15">
      <c r="A318" s="67"/>
      <c r="B318" s="38" t="s">
        <v>5</v>
      </c>
      <c r="C318" s="38" t="s">
        <v>5</v>
      </c>
      <c r="D318" s="14">
        <f>SUM(D319:D322)</f>
        <v>261188.717</v>
      </c>
      <c r="E318" s="15">
        <f>SUM(E319:E322)</f>
        <v>173241.5</v>
      </c>
      <c r="F318" s="15">
        <f>SUM(F319:F322)</f>
        <v>2637.6170000000002</v>
      </c>
      <c r="G318" s="15">
        <f>SUM(G319:G322)</f>
        <v>85309.6</v>
      </c>
      <c r="H318" s="15"/>
      <c r="I318" s="15"/>
      <c r="J318" s="36"/>
      <c r="K318" s="36"/>
      <c r="L318" s="36"/>
      <c r="M318" s="36"/>
      <c r="N318" s="36"/>
      <c r="O318" s="36"/>
      <c r="P318" s="36"/>
      <c r="Q318" s="37"/>
      <c r="R318" s="36"/>
      <c r="S318" s="36"/>
      <c r="T318" s="36"/>
      <c r="U318" s="36"/>
      <c r="V318" s="36"/>
    </row>
    <row r="319" spans="1:22" s="8" customFormat="1" ht="10.5" x14ac:dyDescent="0.15">
      <c r="A319" s="67"/>
      <c r="B319" s="38" t="s">
        <v>0</v>
      </c>
      <c r="C319" s="38" t="s">
        <v>0</v>
      </c>
      <c r="D319" s="14">
        <f>E319+F319+G319+H319+I319</f>
        <v>261188.717</v>
      </c>
      <c r="E319" s="15">
        <v>173241.5</v>
      </c>
      <c r="F319" s="15">
        <v>2637.6170000000002</v>
      </c>
      <c r="G319" s="15">
        <v>85309.6</v>
      </c>
      <c r="H319" s="15"/>
      <c r="I319" s="15"/>
      <c r="J319" s="36"/>
      <c r="K319" s="36"/>
      <c r="L319" s="36"/>
      <c r="M319" s="36"/>
      <c r="N319" s="36"/>
      <c r="O319" s="36"/>
      <c r="P319" s="36"/>
      <c r="Q319" s="37"/>
      <c r="R319" s="36"/>
      <c r="S319" s="36"/>
      <c r="T319" s="36"/>
      <c r="U319" s="36"/>
      <c r="V319" s="36"/>
    </row>
    <row r="320" spans="1:22" s="8" customFormat="1" ht="10.5" x14ac:dyDescent="0.15">
      <c r="A320" s="67"/>
      <c r="B320" s="38" t="s">
        <v>1</v>
      </c>
      <c r="C320" s="38" t="s">
        <v>1</v>
      </c>
      <c r="D320" s="14">
        <f>E320+F320+G320+H320+I320</f>
        <v>0</v>
      </c>
      <c r="E320" s="15"/>
      <c r="F320" s="15"/>
      <c r="G320" s="15"/>
      <c r="H320" s="15"/>
      <c r="I320" s="15"/>
      <c r="J320" s="36"/>
      <c r="K320" s="36"/>
      <c r="L320" s="36"/>
      <c r="M320" s="36"/>
      <c r="N320" s="36"/>
      <c r="O320" s="36"/>
      <c r="P320" s="36"/>
      <c r="Q320" s="37"/>
      <c r="R320" s="36"/>
      <c r="S320" s="36"/>
      <c r="T320" s="36"/>
      <c r="U320" s="36"/>
      <c r="V320" s="36"/>
    </row>
    <row r="321" spans="1:22" s="8" customFormat="1" ht="10.5" x14ac:dyDescent="0.15">
      <c r="A321" s="67"/>
      <c r="B321" s="38" t="s">
        <v>2</v>
      </c>
      <c r="C321" s="38" t="s">
        <v>2</v>
      </c>
      <c r="D321" s="14">
        <f>E321+F321+G321+H321+I321</f>
        <v>0</v>
      </c>
      <c r="E321" s="15"/>
      <c r="F321" s="15"/>
      <c r="G321" s="15"/>
      <c r="H321" s="15"/>
      <c r="I321" s="15"/>
      <c r="J321" s="36"/>
      <c r="K321" s="36"/>
      <c r="L321" s="36"/>
      <c r="M321" s="36"/>
      <c r="N321" s="36"/>
      <c r="O321" s="36"/>
      <c r="P321" s="36"/>
      <c r="Q321" s="37"/>
      <c r="R321" s="36"/>
      <c r="S321" s="36"/>
      <c r="T321" s="36"/>
      <c r="U321" s="36"/>
      <c r="V321" s="36"/>
    </row>
    <row r="322" spans="1:22" s="8" customFormat="1" ht="10.5" x14ac:dyDescent="0.15">
      <c r="A322" s="67"/>
      <c r="B322" s="38" t="s">
        <v>3</v>
      </c>
      <c r="C322" s="38" t="s">
        <v>3</v>
      </c>
      <c r="D322" s="14">
        <f>E322+F322+G322+H322+I322</f>
        <v>0</v>
      </c>
      <c r="E322" s="15"/>
      <c r="F322" s="15"/>
      <c r="G322" s="15"/>
      <c r="H322" s="15"/>
      <c r="I322" s="15"/>
      <c r="J322" s="36"/>
      <c r="K322" s="36"/>
      <c r="L322" s="36"/>
      <c r="M322" s="36"/>
      <c r="N322" s="36"/>
      <c r="O322" s="36"/>
      <c r="P322" s="36"/>
      <c r="Q322" s="37"/>
      <c r="R322" s="36"/>
      <c r="S322" s="36"/>
      <c r="T322" s="36"/>
      <c r="U322" s="36"/>
      <c r="V322" s="36"/>
    </row>
    <row r="323" spans="1:22" s="8" customFormat="1" ht="9" x14ac:dyDescent="0.15">
      <c r="A323" s="39" t="s">
        <v>44</v>
      </c>
      <c r="B323" s="42" t="s">
        <v>220</v>
      </c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</row>
    <row r="324" spans="1:22" s="8" customFormat="1" ht="9" customHeight="1" x14ac:dyDescent="0.15">
      <c r="A324" s="40"/>
      <c r="B324" s="43" t="s">
        <v>5</v>
      </c>
      <c r="C324" s="43"/>
      <c r="D324" s="13">
        <f>SUM(D325:D328)</f>
        <v>2416115.7682238612</v>
      </c>
      <c r="E324" s="13">
        <f t="shared" ref="E324:I324" si="49">SUM(E325:E328)</f>
        <v>842875.60566661402</v>
      </c>
      <c r="F324" s="13">
        <f t="shared" si="49"/>
        <v>613486.37351589394</v>
      </c>
      <c r="G324" s="13">
        <f t="shared" si="49"/>
        <v>747042.11594924808</v>
      </c>
      <c r="H324" s="13">
        <f t="shared" si="49"/>
        <v>182945.346561493</v>
      </c>
      <c r="I324" s="13">
        <f t="shared" si="49"/>
        <v>29766.326530612245</v>
      </c>
      <c r="J324" s="44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6"/>
    </row>
    <row r="325" spans="1:22" s="8" customFormat="1" ht="9" x14ac:dyDescent="0.15">
      <c r="A325" s="40"/>
      <c r="B325" s="43" t="s">
        <v>0</v>
      </c>
      <c r="C325" s="43"/>
      <c r="D325" s="13">
        <f>E325+F325+G325+H325+I325</f>
        <v>1532694.3</v>
      </c>
      <c r="E325" s="13">
        <f>E333+E341+E349+E357+E365+E373+E381+E389+E397</f>
        <v>531750.1</v>
      </c>
      <c r="F325" s="13">
        <f t="shared" ref="F325:I325" si="50">F333+F341+F349+F357+F365+F373+F381+F389+F397</f>
        <v>435620.9</v>
      </c>
      <c r="G325" s="13">
        <f t="shared" si="50"/>
        <v>565323.30000000005</v>
      </c>
      <c r="H325" s="13">
        <f t="shared" si="50"/>
        <v>0</v>
      </c>
      <c r="I325" s="13">
        <f t="shared" si="50"/>
        <v>0</v>
      </c>
      <c r="J325" s="47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9"/>
    </row>
    <row r="326" spans="1:22" s="8" customFormat="1" ht="9" customHeight="1" x14ac:dyDescent="0.15">
      <c r="A326" s="40"/>
      <c r="B326" s="43" t="s">
        <v>1</v>
      </c>
      <c r="C326" s="43"/>
      <c r="D326" s="13">
        <f>E326+F326+G326+H326+I326</f>
        <v>772309.22</v>
      </c>
      <c r="E326" s="13">
        <f t="shared" ref="E326:I326" si="51">E334+E342+E350+E358+E366+E374+E382+E390+E398</f>
        <v>306674.15000000002</v>
      </c>
      <c r="F326" s="13">
        <f t="shared" si="51"/>
        <v>175889.16999999998</v>
      </c>
      <c r="G326" s="13">
        <f t="shared" si="51"/>
        <v>129686.45</v>
      </c>
      <c r="H326" s="13">
        <f t="shared" si="51"/>
        <v>130888.45</v>
      </c>
      <c r="I326" s="13">
        <f t="shared" si="51"/>
        <v>29171</v>
      </c>
      <c r="J326" s="47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9"/>
    </row>
    <row r="327" spans="1:22" s="8" customFormat="1" ht="9" customHeight="1" x14ac:dyDescent="0.15">
      <c r="A327" s="40"/>
      <c r="B327" s="43" t="s">
        <v>2</v>
      </c>
      <c r="C327" s="43"/>
      <c r="D327" s="13">
        <f>E327+F327+G327+H327+I327</f>
        <v>111112.24822386124</v>
      </c>
      <c r="E327" s="13">
        <f t="shared" ref="E327:I327" si="52">E335+E343+E351+E359+E367+E375+E383+E391+E399</f>
        <v>4451.3556666140448</v>
      </c>
      <c r="F327" s="13">
        <f t="shared" si="52"/>
        <v>1976.3035158938283</v>
      </c>
      <c r="G327" s="13">
        <f t="shared" si="52"/>
        <v>52032.365949248117</v>
      </c>
      <c r="H327" s="13">
        <f t="shared" si="52"/>
        <v>52056.896561493013</v>
      </c>
      <c r="I327" s="13">
        <f t="shared" si="52"/>
        <v>595.32653061224494</v>
      </c>
      <c r="J327" s="47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9"/>
    </row>
    <row r="328" spans="1:22" s="8" customFormat="1" ht="19.5" customHeight="1" x14ac:dyDescent="0.15">
      <c r="A328" s="41"/>
      <c r="B328" s="43" t="s">
        <v>3</v>
      </c>
      <c r="C328" s="43"/>
      <c r="D328" s="13">
        <f>E328+F328+G328+H328+I328</f>
        <v>0</v>
      </c>
      <c r="E328" s="13">
        <f t="shared" ref="E328:I328" si="53">E336+E344+E352+E360+E368+E376+E384+E392+E400</f>
        <v>0</v>
      </c>
      <c r="F328" s="13">
        <f t="shared" si="53"/>
        <v>0</v>
      </c>
      <c r="G328" s="13">
        <f t="shared" si="53"/>
        <v>0</v>
      </c>
      <c r="H328" s="13">
        <f t="shared" si="53"/>
        <v>0</v>
      </c>
      <c r="I328" s="13">
        <f t="shared" si="53"/>
        <v>0</v>
      </c>
      <c r="J328" s="50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2"/>
    </row>
    <row r="329" spans="1:22" s="8" customFormat="1" ht="10.5" customHeight="1" x14ac:dyDescent="0.15">
      <c r="A329" s="30" t="s">
        <v>45</v>
      </c>
      <c r="B329" s="55" t="s">
        <v>20</v>
      </c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6"/>
    </row>
    <row r="330" spans="1:22" s="8" customFormat="1" ht="21.75" customHeight="1" x14ac:dyDescent="0.15">
      <c r="A330" s="31" t="s">
        <v>30</v>
      </c>
      <c r="B330" s="34" t="s">
        <v>229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</row>
    <row r="331" spans="1:22" s="8" customFormat="1" ht="68.25" customHeight="1" x14ac:dyDescent="0.15">
      <c r="A331" s="31"/>
      <c r="B331" s="57" t="s">
        <v>230</v>
      </c>
      <c r="C331" s="58" t="s">
        <v>230</v>
      </c>
      <c r="D331" s="58"/>
      <c r="E331" s="58"/>
      <c r="F331" s="58"/>
      <c r="G331" s="58"/>
      <c r="H331" s="58"/>
      <c r="I331" s="59"/>
      <c r="J331" s="36" t="s">
        <v>121</v>
      </c>
      <c r="K331" s="36"/>
      <c r="L331" s="36" t="s">
        <v>61</v>
      </c>
      <c r="M331" s="36" t="s">
        <v>231</v>
      </c>
      <c r="N331" s="36" t="s">
        <v>232</v>
      </c>
      <c r="O331" s="36" t="s">
        <v>233</v>
      </c>
      <c r="P331" s="36" t="s">
        <v>233</v>
      </c>
      <c r="Q331" s="37" t="s">
        <v>399</v>
      </c>
      <c r="R331" s="36" t="s">
        <v>9</v>
      </c>
      <c r="S331" s="36" t="s">
        <v>232</v>
      </c>
      <c r="T331" s="36" t="s">
        <v>17</v>
      </c>
      <c r="U331" s="36"/>
      <c r="V331" s="36"/>
    </row>
    <row r="332" spans="1:22" s="8" customFormat="1" ht="10.5" x14ac:dyDescent="0.15">
      <c r="A332" s="31"/>
      <c r="B332" s="38" t="s">
        <v>5</v>
      </c>
      <c r="C332" s="38" t="s">
        <v>5</v>
      </c>
      <c r="D332" s="14">
        <f>SUM(D333:D336)</f>
        <v>60120.240480961926</v>
      </c>
      <c r="E332" s="15">
        <f>SUM(E333:E336)</f>
        <v>50100.200400801601</v>
      </c>
      <c r="F332" s="15">
        <f>SUM(F333:F336)</f>
        <v>10020.040080160321</v>
      </c>
      <c r="G332" s="15"/>
      <c r="H332" s="15"/>
      <c r="I332" s="15"/>
      <c r="J332" s="36"/>
      <c r="K332" s="36"/>
      <c r="L332" s="36"/>
      <c r="M332" s="36"/>
      <c r="N332" s="36"/>
      <c r="O332" s="36"/>
      <c r="P332" s="36"/>
      <c r="Q332" s="37"/>
      <c r="R332" s="36"/>
      <c r="S332" s="36"/>
      <c r="T332" s="36"/>
      <c r="U332" s="36"/>
      <c r="V332" s="36"/>
    </row>
    <row r="333" spans="1:22" s="8" customFormat="1" ht="10.5" x14ac:dyDescent="0.15">
      <c r="A333" s="31"/>
      <c r="B333" s="38" t="s">
        <v>0</v>
      </c>
      <c r="C333" s="38" t="s">
        <v>0</v>
      </c>
      <c r="D333" s="14">
        <f>E333+F333+G333+H333+I333</f>
        <v>0</v>
      </c>
      <c r="E333" s="15"/>
      <c r="F333" s="15"/>
      <c r="G333" s="15"/>
      <c r="H333" s="15"/>
      <c r="I333" s="15"/>
      <c r="J333" s="36"/>
      <c r="K333" s="36"/>
      <c r="L333" s="36"/>
      <c r="M333" s="36"/>
      <c r="N333" s="36"/>
      <c r="O333" s="36"/>
      <c r="P333" s="36"/>
      <c r="Q333" s="37"/>
      <c r="R333" s="36"/>
      <c r="S333" s="36"/>
      <c r="T333" s="36"/>
      <c r="U333" s="36"/>
      <c r="V333" s="36"/>
    </row>
    <row r="334" spans="1:22" s="8" customFormat="1" ht="10.5" x14ac:dyDescent="0.15">
      <c r="A334" s="31"/>
      <c r="B334" s="38" t="s">
        <v>1</v>
      </c>
      <c r="C334" s="38" t="s">
        <v>1</v>
      </c>
      <c r="D334" s="14">
        <f>E334+F334+G334+H334+I334</f>
        <v>60000</v>
      </c>
      <c r="E334" s="15">
        <v>50000</v>
      </c>
      <c r="F334" s="15">
        <v>10000</v>
      </c>
      <c r="G334" s="15"/>
      <c r="H334" s="15"/>
      <c r="I334" s="15"/>
      <c r="J334" s="36"/>
      <c r="K334" s="36"/>
      <c r="L334" s="36"/>
      <c r="M334" s="36"/>
      <c r="N334" s="36"/>
      <c r="O334" s="36"/>
      <c r="P334" s="36"/>
      <c r="Q334" s="37"/>
      <c r="R334" s="36"/>
      <c r="S334" s="36"/>
      <c r="T334" s="36"/>
      <c r="U334" s="36"/>
      <c r="V334" s="36"/>
    </row>
    <row r="335" spans="1:22" s="8" customFormat="1" ht="10.5" x14ac:dyDescent="0.15">
      <c r="A335" s="31"/>
      <c r="B335" s="38" t="s">
        <v>2</v>
      </c>
      <c r="C335" s="38" t="s">
        <v>2</v>
      </c>
      <c r="D335" s="14">
        <f>E335+F335+G335+H335+I335</f>
        <v>120.24048096192386</v>
      </c>
      <c r="E335" s="15">
        <v>100.20040080160322</v>
      </c>
      <c r="F335" s="15">
        <v>20.040080160320642</v>
      </c>
      <c r="G335" s="15"/>
      <c r="H335" s="15"/>
      <c r="I335" s="15"/>
      <c r="J335" s="36"/>
      <c r="K335" s="36"/>
      <c r="L335" s="36"/>
      <c r="M335" s="36"/>
      <c r="N335" s="36"/>
      <c r="O335" s="36"/>
      <c r="P335" s="36"/>
      <c r="Q335" s="37"/>
      <c r="R335" s="36"/>
      <c r="S335" s="36"/>
      <c r="T335" s="36"/>
      <c r="U335" s="36"/>
      <c r="V335" s="36"/>
    </row>
    <row r="336" spans="1:22" s="8" customFormat="1" ht="10.5" x14ac:dyDescent="0.15">
      <c r="A336" s="32"/>
      <c r="B336" s="38" t="s">
        <v>3</v>
      </c>
      <c r="C336" s="38" t="s">
        <v>3</v>
      </c>
      <c r="D336" s="14">
        <f>E336+F336+G336+H336+I336</f>
        <v>0</v>
      </c>
      <c r="E336" s="15"/>
      <c r="F336" s="15"/>
      <c r="G336" s="15"/>
      <c r="H336" s="15"/>
      <c r="I336" s="15"/>
      <c r="J336" s="36"/>
      <c r="K336" s="36"/>
      <c r="L336" s="36"/>
      <c r="M336" s="36"/>
      <c r="N336" s="36"/>
      <c r="O336" s="36"/>
      <c r="P336" s="36"/>
      <c r="Q336" s="37"/>
      <c r="R336" s="36"/>
      <c r="S336" s="36"/>
      <c r="T336" s="36"/>
      <c r="U336" s="36"/>
      <c r="V336" s="36"/>
    </row>
    <row r="337" spans="1:22" s="8" customFormat="1" ht="10.5" customHeight="1" x14ac:dyDescent="0.15">
      <c r="A337" s="30" t="s">
        <v>46</v>
      </c>
      <c r="B337" s="55" t="s">
        <v>20</v>
      </c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6"/>
    </row>
    <row r="338" spans="1:22" s="8" customFormat="1" ht="21" customHeight="1" x14ac:dyDescent="0.15">
      <c r="A338" s="31" t="s">
        <v>30</v>
      </c>
      <c r="B338" s="34" t="s">
        <v>229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</row>
    <row r="339" spans="1:22" s="8" customFormat="1" ht="73.5" customHeight="1" x14ac:dyDescent="0.15">
      <c r="A339" s="31"/>
      <c r="B339" s="57" t="s">
        <v>234</v>
      </c>
      <c r="C339" s="58" t="s">
        <v>234</v>
      </c>
      <c r="D339" s="58"/>
      <c r="E339" s="58"/>
      <c r="F339" s="58"/>
      <c r="G339" s="58"/>
      <c r="H339" s="58"/>
      <c r="I339" s="59"/>
      <c r="J339" s="36" t="s">
        <v>66</v>
      </c>
      <c r="K339" s="36"/>
      <c r="L339" s="36" t="s">
        <v>61</v>
      </c>
      <c r="M339" s="36" t="s">
        <v>134</v>
      </c>
      <c r="N339" s="36" t="s">
        <v>235</v>
      </c>
      <c r="O339" s="36" t="s">
        <v>236</v>
      </c>
      <c r="P339" s="36" t="s">
        <v>236</v>
      </c>
      <c r="Q339" s="37" t="s">
        <v>237</v>
      </c>
      <c r="R339" s="36" t="s">
        <v>9</v>
      </c>
      <c r="S339" s="36" t="s">
        <v>235</v>
      </c>
      <c r="T339" s="36" t="s">
        <v>17</v>
      </c>
      <c r="U339" s="36"/>
      <c r="V339" s="36"/>
    </row>
    <row r="340" spans="1:22" s="8" customFormat="1" ht="10.5" x14ac:dyDescent="0.15">
      <c r="A340" s="31"/>
      <c r="B340" s="38" t="s">
        <v>5</v>
      </c>
      <c r="C340" s="38" t="s">
        <v>5</v>
      </c>
      <c r="D340" s="14">
        <f>SUM(D341:D344)</f>
        <v>82665.330661322645</v>
      </c>
      <c r="E340" s="15">
        <f>SUM(E341:E344)</f>
        <v>82665.330661322645</v>
      </c>
      <c r="F340" s="15"/>
      <c r="G340" s="15"/>
      <c r="H340" s="15"/>
      <c r="I340" s="15"/>
      <c r="J340" s="36"/>
      <c r="K340" s="36"/>
      <c r="L340" s="36"/>
      <c r="M340" s="36"/>
      <c r="N340" s="36"/>
      <c r="O340" s="36"/>
      <c r="P340" s="36"/>
      <c r="Q340" s="37"/>
      <c r="R340" s="36"/>
      <c r="S340" s="36"/>
      <c r="T340" s="36"/>
      <c r="U340" s="36"/>
      <c r="V340" s="36"/>
    </row>
    <row r="341" spans="1:22" s="8" customFormat="1" ht="10.5" x14ac:dyDescent="0.15">
      <c r="A341" s="31"/>
      <c r="B341" s="38" t="s">
        <v>0</v>
      </c>
      <c r="C341" s="38" t="s">
        <v>0</v>
      </c>
      <c r="D341" s="14">
        <f>E341+F341+G341+H341+I341</f>
        <v>0</v>
      </c>
      <c r="E341" s="15"/>
      <c r="F341" s="15"/>
      <c r="G341" s="15"/>
      <c r="H341" s="15"/>
      <c r="I341" s="15"/>
      <c r="J341" s="36"/>
      <c r="K341" s="36"/>
      <c r="L341" s="36"/>
      <c r="M341" s="36"/>
      <c r="N341" s="36"/>
      <c r="O341" s="36"/>
      <c r="P341" s="36"/>
      <c r="Q341" s="37"/>
      <c r="R341" s="36"/>
      <c r="S341" s="36"/>
      <c r="T341" s="36"/>
      <c r="U341" s="36"/>
      <c r="V341" s="36"/>
    </row>
    <row r="342" spans="1:22" s="8" customFormat="1" ht="10.5" x14ac:dyDescent="0.15">
      <c r="A342" s="31"/>
      <c r="B342" s="38" t="s">
        <v>1</v>
      </c>
      <c r="C342" s="38" t="s">
        <v>1</v>
      </c>
      <c r="D342" s="14">
        <f>E342+F342+G342+H342+I342</f>
        <v>82500</v>
      </c>
      <c r="E342" s="15">
        <v>82500</v>
      </c>
      <c r="F342" s="15"/>
      <c r="G342" s="15"/>
      <c r="H342" s="15"/>
      <c r="I342" s="15"/>
      <c r="J342" s="36"/>
      <c r="K342" s="36"/>
      <c r="L342" s="36"/>
      <c r="M342" s="36"/>
      <c r="N342" s="36"/>
      <c r="O342" s="36"/>
      <c r="P342" s="36"/>
      <c r="Q342" s="37"/>
      <c r="R342" s="36"/>
      <c r="S342" s="36"/>
      <c r="T342" s="36"/>
      <c r="U342" s="36"/>
      <c r="V342" s="36"/>
    </row>
    <row r="343" spans="1:22" s="8" customFormat="1" ht="10.5" x14ac:dyDescent="0.15">
      <c r="A343" s="31"/>
      <c r="B343" s="38" t="s">
        <v>2</v>
      </c>
      <c r="C343" s="38" t="s">
        <v>2</v>
      </c>
      <c r="D343" s="14">
        <f>E343+F343+G343+H343+I343</f>
        <v>165.33066132264531</v>
      </c>
      <c r="E343" s="15">
        <v>165.33066132264531</v>
      </c>
      <c r="F343" s="15"/>
      <c r="G343" s="15"/>
      <c r="H343" s="15"/>
      <c r="I343" s="15"/>
      <c r="J343" s="36"/>
      <c r="K343" s="36"/>
      <c r="L343" s="36"/>
      <c r="M343" s="36"/>
      <c r="N343" s="36"/>
      <c r="O343" s="36"/>
      <c r="P343" s="36"/>
      <c r="Q343" s="37"/>
      <c r="R343" s="36"/>
      <c r="S343" s="36"/>
      <c r="T343" s="36"/>
      <c r="U343" s="36"/>
      <c r="V343" s="36"/>
    </row>
    <row r="344" spans="1:22" s="8" customFormat="1" ht="10.5" x14ac:dyDescent="0.15">
      <c r="A344" s="32"/>
      <c r="B344" s="38" t="s">
        <v>3</v>
      </c>
      <c r="C344" s="38" t="s">
        <v>3</v>
      </c>
      <c r="D344" s="14">
        <f>E344+F344+G344+H344+I344</f>
        <v>0</v>
      </c>
      <c r="E344" s="15"/>
      <c r="F344" s="15"/>
      <c r="G344" s="15"/>
      <c r="H344" s="15"/>
      <c r="I344" s="15"/>
      <c r="J344" s="36"/>
      <c r="K344" s="36"/>
      <c r="L344" s="36"/>
      <c r="M344" s="36"/>
      <c r="N344" s="36"/>
      <c r="O344" s="36"/>
      <c r="P344" s="36"/>
      <c r="Q344" s="37"/>
      <c r="R344" s="36"/>
      <c r="S344" s="36"/>
      <c r="T344" s="36"/>
      <c r="U344" s="36"/>
      <c r="V344" s="36"/>
    </row>
    <row r="345" spans="1:22" s="8" customFormat="1" ht="10.5" customHeight="1" x14ac:dyDescent="0.15">
      <c r="A345" s="30" t="s">
        <v>222</v>
      </c>
      <c r="B345" s="55" t="s">
        <v>20</v>
      </c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6"/>
    </row>
    <row r="346" spans="1:22" s="8" customFormat="1" ht="22.5" customHeight="1" x14ac:dyDescent="0.15">
      <c r="A346" s="31" t="s">
        <v>30</v>
      </c>
      <c r="B346" s="34" t="s">
        <v>229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</row>
    <row r="347" spans="1:22" s="8" customFormat="1" ht="63" customHeight="1" x14ac:dyDescent="0.15">
      <c r="A347" s="31"/>
      <c r="B347" s="57" t="s">
        <v>238</v>
      </c>
      <c r="C347" s="58" t="s">
        <v>238</v>
      </c>
      <c r="D347" s="58"/>
      <c r="E347" s="58"/>
      <c r="F347" s="58"/>
      <c r="G347" s="58"/>
      <c r="H347" s="58"/>
      <c r="I347" s="59"/>
      <c r="J347" s="36" t="s">
        <v>66</v>
      </c>
      <c r="K347" s="36"/>
      <c r="L347" s="36" t="s">
        <v>61</v>
      </c>
      <c r="M347" s="36" t="s">
        <v>135</v>
      </c>
      <c r="N347" s="36" t="s">
        <v>239</v>
      </c>
      <c r="O347" s="36" t="s">
        <v>240</v>
      </c>
      <c r="P347" s="36" t="s">
        <v>240</v>
      </c>
      <c r="Q347" s="37" t="s">
        <v>241</v>
      </c>
      <c r="R347" s="36" t="s">
        <v>9</v>
      </c>
      <c r="S347" s="36" t="s">
        <v>239</v>
      </c>
      <c r="T347" s="36" t="s">
        <v>17</v>
      </c>
      <c r="U347" s="36"/>
      <c r="V347" s="36"/>
    </row>
    <row r="348" spans="1:22" s="8" customFormat="1" ht="10.5" x14ac:dyDescent="0.15">
      <c r="A348" s="31"/>
      <c r="B348" s="38" t="s">
        <v>5</v>
      </c>
      <c r="C348" s="38" t="s">
        <v>5</v>
      </c>
      <c r="D348" s="14">
        <f>SUM(D349:D352)</f>
        <v>87834.035417774328</v>
      </c>
      <c r="E348" s="15">
        <f>SUM(E349:E352)</f>
        <v>10020.408163265307</v>
      </c>
      <c r="F348" s="15">
        <f>SUM(F349:F352)</f>
        <v>77813.627254509018</v>
      </c>
      <c r="G348" s="15"/>
      <c r="H348" s="15"/>
      <c r="I348" s="15"/>
      <c r="J348" s="36"/>
      <c r="K348" s="36"/>
      <c r="L348" s="36"/>
      <c r="M348" s="36"/>
      <c r="N348" s="36"/>
      <c r="O348" s="36"/>
      <c r="P348" s="36"/>
      <c r="Q348" s="37"/>
      <c r="R348" s="36"/>
      <c r="S348" s="36"/>
      <c r="T348" s="36"/>
      <c r="U348" s="36"/>
      <c r="V348" s="36"/>
    </row>
    <row r="349" spans="1:22" s="8" customFormat="1" ht="10.5" x14ac:dyDescent="0.15">
      <c r="A349" s="31"/>
      <c r="B349" s="38" t="s">
        <v>0</v>
      </c>
      <c r="C349" s="38" t="s">
        <v>0</v>
      </c>
      <c r="D349" s="14">
        <f>E349+F349+G349+H349+I349</f>
        <v>0</v>
      </c>
      <c r="E349" s="15"/>
      <c r="F349" s="15"/>
      <c r="G349" s="15"/>
      <c r="H349" s="15"/>
      <c r="I349" s="15"/>
      <c r="J349" s="36"/>
      <c r="K349" s="36"/>
      <c r="L349" s="36"/>
      <c r="M349" s="36"/>
      <c r="N349" s="36"/>
      <c r="O349" s="36"/>
      <c r="P349" s="36"/>
      <c r="Q349" s="37"/>
      <c r="R349" s="36"/>
      <c r="S349" s="36"/>
      <c r="T349" s="36"/>
      <c r="U349" s="36"/>
      <c r="V349" s="36"/>
    </row>
    <row r="350" spans="1:22" s="8" customFormat="1" ht="10.5" x14ac:dyDescent="0.15">
      <c r="A350" s="31"/>
      <c r="B350" s="38" t="s">
        <v>1</v>
      </c>
      <c r="C350" s="38" t="s">
        <v>1</v>
      </c>
      <c r="D350" s="14">
        <f>E350+F350+G350+H350+I350</f>
        <v>87658</v>
      </c>
      <c r="E350" s="15">
        <v>10000</v>
      </c>
      <c r="F350" s="15">
        <v>77658</v>
      </c>
      <c r="G350" s="15"/>
      <c r="H350" s="15"/>
      <c r="I350" s="15"/>
      <c r="J350" s="36"/>
      <c r="K350" s="36"/>
      <c r="L350" s="36"/>
      <c r="M350" s="36"/>
      <c r="N350" s="36"/>
      <c r="O350" s="36"/>
      <c r="P350" s="36"/>
      <c r="Q350" s="37"/>
      <c r="R350" s="36"/>
      <c r="S350" s="36"/>
      <c r="T350" s="36"/>
      <c r="U350" s="36"/>
      <c r="V350" s="36"/>
    </row>
    <row r="351" spans="1:22" s="8" customFormat="1" ht="10.5" x14ac:dyDescent="0.15">
      <c r="A351" s="31"/>
      <c r="B351" s="38" t="s">
        <v>2</v>
      </c>
      <c r="C351" s="38" t="s">
        <v>2</v>
      </c>
      <c r="D351" s="14">
        <f>E351+F351+G351+H351+I351</f>
        <v>176.03541777432415</v>
      </c>
      <c r="E351" s="15">
        <v>20.408163265306126</v>
      </c>
      <c r="F351" s="15">
        <v>155.62725450901803</v>
      </c>
      <c r="G351" s="15"/>
      <c r="H351" s="15"/>
      <c r="I351" s="15"/>
      <c r="J351" s="36"/>
      <c r="K351" s="36"/>
      <c r="L351" s="36"/>
      <c r="M351" s="36"/>
      <c r="N351" s="36"/>
      <c r="O351" s="36"/>
      <c r="P351" s="36"/>
      <c r="Q351" s="37"/>
      <c r="R351" s="36"/>
      <c r="S351" s="36"/>
      <c r="T351" s="36"/>
      <c r="U351" s="36"/>
      <c r="V351" s="36"/>
    </row>
    <row r="352" spans="1:22" s="8" customFormat="1" ht="10.5" x14ac:dyDescent="0.15">
      <c r="A352" s="32"/>
      <c r="B352" s="38" t="s">
        <v>3</v>
      </c>
      <c r="C352" s="38" t="s">
        <v>3</v>
      </c>
      <c r="D352" s="14">
        <f>E352+F352+G352+H352+I352</f>
        <v>0</v>
      </c>
      <c r="E352" s="15"/>
      <c r="F352" s="15"/>
      <c r="G352" s="15"/>
      <c r="H352" s="15"/>
      <c r="I352" s="15"/>
      <c r="J352" s="36"/>
      <c r="K352" s="36"/>
      <c r="L352" s="36"/>
      <c r="M352" s="36"/>
      <c r="N352" s="36"/>
      <c r="O352" s="36"/>
      <c r="P352" s="36"/>
      <c r="Q352" s="37"/>
      <c r="R352" s="36"/>
      <c r="S352" s="36"/>
      <c r="T352" s="36"/>
      <c r="U352" s="36"/>
      <c r="V352" s="36"/>
    </row>
    <row r="353" spans="1:22" s="8" customFormat="1" ht="10.5" customHeight="1" x14ac:dyDescent="0.15">
      <c r="A353" s="30" t="s">
        <v>223</v>
      </c>
      <c r="B353" s="55" t="s">
        <v>20</v>
      </c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6"/>
    </row>
    <row r="354" spans="1:22" s="8" customFormat="1" ht="22.5" customHeight="1" x14ac:dyDescent="0.15">
      <c r="A354" s="31" t="s">
        <v>30</v>
      </c>
      <c r="B354" s="34" t="s">
        <v>229</v>
      </c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</row>
    <row r="355" spans="1:22" s="8" customFormat="1" ht="61.5" customHeight="1" x14ac:dyDescent="0.15">
      <c r="A355" s="31"/>
      <c r="B355" s="57" t="s">
        <v>242</v>
      </c>
      <c r="C355" s="58" t="s">
        <v>242</v>
      </c>
      <c r="D355" s="58"/>
      <c r="E355" s="58"/>
      <c r="F355" s="58"/>
      <c r="G355" s="58"/>
      <c r="H355" s="58"/>
      <c r="I355" s="59"/>
      <c r="J355" s="36" t="s">
        <v>121</v>
      </c>
      <c r="K355" s="36"/>
      <c r="L355" s="36" t="s">
        <v>61</v>
      </c>
      <c r="M355" s="36" t="s">
        <v>367</v>
      </c>
      <c r="N355" s="36" t="s">
        <v>243</v>
      </c>
      <c r="O355" s="36" t="s">
        <v>244</v>
      </c>
      <c r="P355" s="36" t="s">
        <v>244</v>
      </c>
      <c r="Q355" s="37" t="s">
        <v>368</v>
      </c>
      <c r="R355" s="36" t="s">
        <v>9</v>
      </c>
      <c r="S355" s="36" t="s">
        <v>130</v>
      </c>
      <c r="T355" s="36" t="s">
        <v>17</v>
      </c>
      <c r="U355" s="36"/>
      <c r="V355" s="36"/>
    </row>
    <row r="356" spans="1:22" s="8" customFormat="1" ht="10.5" x14ac:dyDescent="0.15">
      <c r="A356" s="31"/>
      <c r="B356" s="38" t="s">
        <v>5</v>
      </c>
      <c r="C356" s="38" t="s">
        <v>5</v>
      </c>
      <c r="D356" s="14">
        <f>SUM(D357:D360)</f>
        <v>61224.489795918365</v>
      </c>
      <c r="E356" s="15">
        <f>SUM(E357:E360)</f>
        <v>51020.408163265303</v>
      </c>
      <c r="F356" s="15">
        <f>SUM(F357:F360)</f>
        <v>10204.081632653062</v>
      </c>
      <c r="G356" s="15"/>
      <c r="H356" s="15"/>
      <c r="I356" s="15"/>
      <c r="J356" s="36"/>
      <c r="K356" s="36"/>
      <c r="L356" s="36"/>
      <c r="M356" s="36"/>
      <c r="N356" s="36"/>
      <c r="O356" s="36"/>
      <c r="P356" s="36"/>
      <c r="Q356" s="37"/>
      <c r="R356" s="36"/>
      <c r="S356" s="36"/>
      <c r="T356" s="36"/>
      <c r="U356" s="36"/>
      <c r="V356" s="36"/>
    </row>
    <row r="357" spans="1:22" s="8" customFormat="1" ht="10.5" x14ac:dyDescent="0.15">
      <c r="A357" s="31"/>
      <c r="B357" s="38" t="s">
        <v>0</v>
      </c>
      <c r="C357" s="38" t="s">
        <v>0</v>
      </c>
      <c r="D357" s="14">
        <f>E357+F357+G357+H357+I357</f>
        <v>0</v>
      </c>
      <c r="E357" s="15"/>
      <c r="F357" s="15"/>
      <c r="G357" s="15"/>
      <c r="H357" s="15"/>
      <c r="I357" s="15"/>
      <c r="J357" s="36"/>
      <c r="K357" s="36"/>
      <c r="L357" s="36"/>
      <c r="M357" s="36"/>
      <c r="N357" s="36"/>
      <c r="O357" s="36"/>
      <c r="P357" s="36"/>
      <c r="Q357" s="37"/>
      <c r="R357" s="36"/>
      <c r="S357" s="36"/>
      <c r="T357" s="36"/>
      <c r="U357" s="36"/>
      <c r="V357" s="36"/>
    </row>
    <row r="358" spans="1:22" s="8" customFormat="1" ht="10.5" x14ac:dyDescent="0.15">
      <c r="A358" s="31"/>
      <c r="B358" s="38" t="s">
        <v>1</v>
      </c>
      <c r="C358" s="38" t="s">
        <v>1</v>
      </c>
      <c r="D358" s="14">
        <f>E358+F358+G358+H358+I358</f>
        <v>60000</v>
      </c>
      <c r="E358" s="15">
        <v>50000</v>
      </c>
      <c r="F358" s="15">
        <v>10000</v>
      </c>
      <c r="G358" s="15"/>
      <c r="H358" s="15"/>
      <c r="I358" s="15"/>
      <c r="J358" s="36"/>
      <c r="K358" s="36"/>
      <c r="L358" s="36"/>
      <c r="M358" s="36"/>
      <c r="N358" s="36"/>
      <c r="O358" s="36"/>
      <c r="P358" s="36"/>
      <c r="Q358" s="37"/>
      <c r="R358" s="36"/>
      <c r="S358" s="36"/>
      <c r="T358" s="36"/>
      <c r="U358" s="36"/>
      <c r="V358" s="36"/>
    </row>
    <row r="359" spans="1:22" s="8" customFormat="1" ht="10.5" x14ac:dyDescent="0.15">
      <c r="A359" s="31"/>
      <c r="B359" s="38" t="s">
        <v>2</v>
      </c>
      <c r="C359" s="38" t="s">
        <v>2</v>
      </c>
      <c r="D359" s="14">
        <f>E359+F359+G359+H359+I359</f>
        <v>1224.4897959183675</v>
      </c>
      <c r="E359" s="15">
        <v>1020.4081632653061</v>
      </c>
      <c r="F359" s="15">
        <v>204.08163265306123</v>
      </c>
      <c r="G359" s="15"/>
      <c r="H359" s="15"/>
      <c r="I359" s="15"/>
      <c r="J359" s="36"/>
      <c r="K359" s="36"/>
      <c r="L359" s="36"/>
      <c r="M359" s="36"/>
      <c r="N359" s="36"/>
      <c r="O359" s="36"/>
      <c r="P359" s="36"/>
      <c r="Q359" s="37"/>
      <c r="R359" s="36"/>
      <c r="S359" s="36"/>
      <c r="T359" s="36"/>
      <c r="U359" s="36"/>
      <c r="V359" s="36"/>
    </row>
    <row r="360" spans="1:22" s="8" customFormat="1" ht="10.5" x14ac:dyDescent="0.15">
      <c r="A360" s="32"/>
      <c r="B360" s="38" t="s">
        <v>3</v>
      </c>
      <c r="C360" s="38" t="s">
        <v>3</v>
      </c>
      <c r="D360" s="14">
        <f>E360+F360+G360+H360+I360</f>
        <v>0</v>
      </c>
      <c r="E360" s="15"/>
      <c r="F360" s="15"/>
      <c r="G360" s="15"/>
      <c r="H360" s="15"/>
      <c r="I360" s="15"/>
      <c r="J360" s="36"/>
      <c r="K360" s="36"/>
      <c r="L360" s="36"/>
      <c r="M360" s="36"/>
      <c r="N360" s="36"/>
      <c r="O360" s="36"/>
      <c r="P360" s="36"/>
      <c r="Q360" s="37"/>
      <c r="R360" s="36"/>
      <c r="S360" s="36"/>
      <c r="T360" s="36"/>
      <c r="U360" s="36"/>
      <c r="V360" s="36"/>
    </row>
    <row r="361" spans="1:22" s="8" customFormat="1" ht="10.5" customHeight="1" x14ac:dyDescent="0.15">
      <c r="A361" s="30" t="s">
        <v>224</v>
      </c>
      <c r="B361" s="55" t="s">
        <v>16</v>
      </c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6"/>
    </row>
    <row r="362" spans="1:22" s="8" customFormat="1" ht="24.75" customHeight="1" x14ac:dyDescent="0.15">
      <c r="A362" s="31" t="s">
        <v>30</v>
      </c>
      <c r="B362" s="34" t="s">
        <v>245</v>
      </c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</row>
    <row r="363" spans="1:22" s="8" customFormat="1" ht="67.5" customHeight="1" x14ac:dyDescent="0.15">
      <c r="A363" s="31"/>
      <c r="B363" s="57" t="s">
        <v>246</v>
      </c>
      <c r="C363" s="58" t="s">
        <v>246</v>
      </c>
      <c r="D363" s="58"/>
      <c r="E363" s="58"/>
      <c r="F363" s="58"/>
      <c r="G363" s="58"/>
      <c r="H363" s="58"/>
      <c r="I363" s="59"/>
      <c r="J363" s="36" t="s">
        <v>181</v>
      </c>
      <c r="K363" s="36"/>
      <c r="L363" s="36" t="s">
        <v>60</v>
      </c>
      <c r="M363" s="36" t="s">
        <v>247</v>
      </c>
      <c r="N363" s="36" t="s">
        <v>82</v>
      </c>
      <c r="O363" s="36" t="s">
        <v>16</v>
      </c>
      <c r="P363" s="36" t="s">
        <v>82</v>
      </c>
      <c r="Q363" s="37" t="s">
        <v>248</v>
      </c>
      <c r="R363" s="36" t="s">
        <v>11</v>
      </c>
      <c r="S363" s="36" t="s">
        <v>131</v>
      </c>
      <c r="T363" s="36" t="s">
        <v>7</v>
      </c>
      <c r="U363" s="36"/>
      <c r="V363" s="36" t="s">
        <v>479</v>
      </c>
    </row>
    <row r="364" spans="1:22" s="8" customFormat="1" ht="10.5" x14ac:dyDescent="0.15">
      <c r="A364" s="31"/>
      <c r="B364" s="38" t="s">
        <v>5</v>
      </c>
      <c r="C364" s="38" t="s">
        <v>5</v>
      </c>
      <c r="D364" s="14">
        <f>SUM(D365:D368)</f>
        <v>697745.60601020406</v>
      </c>
      <c r="E364" s="15">
        <f>SUM(E365:E368)</f>
        <v>259102.13452285712</v>
      </c>
      <c r="F364" s="15">
        <f>SUM(F365:F368)</f>
        <v>270977.0714873469</v>
      </c>
      <c r="G364" s="15">
        <f>SUM(G365:G368)</f>
        <v>167666.4</v>
      </c>
      <c r="H364" s="15"/>
      <c r="I364" s="15"/>
      <c r="J364" s="36"/>
      <c r="K364" s="36"/>
      <c r="L364" s="36"/>
      <c r="M364" s="36"/>
      <c r="N364" s="36"/>
      <c r="O364" s="36"/>
      <c r="P364" s="36"/>
      <c r="Q364" s="37"/>
      <c r="R364" s="36"/>
      <c r="S364" s="36"/>
      <c r="T364" s="36"/>
      <c r="U364" s="36"/>
      <c r="V364" s="36"/>
    </row>
    <row r="365" spans="1:22" s="8" customFormat="1" ht="10.5" x14ac:dyDescent="0.15">
      <c r="A365" s="31"/>
      <c r="B365" s="38" t="s">
        <v>0</v>
      </c>
      <c r="C365" s="38" t="s">
        <v>0</v>
      </c>
      <c r="D365" s="14">
        <f>E365+F365+G365+H365+I365</f>
        <v>612253.80000000005</v>
      </c>
      <c r="E365" s="15">
        <v>227355.4</v>
      </c>
      <c r="F365" s="15">
        <v>217232</v>
      </c>
      <c r="G365" s="15">
        <v>167666.4</v>
      </c>
      <c r="H365" s="15"/>
      <c r="I365" s="15"/>
      <c r="J365" s="36"/>
      <c r="K365" s="36"/>
      <c r="L365" s="36"/>
      <c r="M365" s="36"/>
      <c r="N365" s="36"/>
      <c r="O365" s="36"/>
      <c r="P365" s="36"/>
      <c r="Q365" s="37"/>
      <c r="R365" s="36"/>
      <c r="S365" s="36"/>
      <c r="T365" s="36"/>
      <c r="U365" s="36"/>
      <c r="V365" s="36"/>
    </row>
    <row r="366" spans="1:22" s="8" customFormat="1" ht="10.5" x14ac:dyDescent="0.15">
      <c r="A366" s="31"/>
      <c r="B366" s="38" t="s">
        <v>1</v>
      </c>
      <c r="C366" s="38" t="s">
        <v>1</v>
      </c>
      <c r="D366" s="14">
        <f>E366+F366+G366+H366+I366</f>
        <v>83781.97</v>
      </c>
      <c r="E366" s="15">
        <v>31111.8</v>
      </c>
      <c r="F366" s="15">
        <v>52670.17</v>
      </c>
      <c r="G366" s="15"/>
      <c r="H366" s="15"/>
      <c r="I366" s="15"/>
      <c r="J366" s="36"/>
      <c r="K366" s="36"/>
      <c r="L366" s="36"/>
      <c r="M366" s="36"/>
      <c r="N366" s="36"/>
      <c r="O366" s="36"/>
      <c r="P366" s="36"/>
      <c r="Q366" s="37"/>
      <c r="R366" s="36"/>
      <c r="S366" s="36"/>
      <c r="T366" s="36"/>
      <c r="U366" s="36"/>
      <c r="V366" s="36"/>
    </row>
    <row r="367" spans="1:22" s="8" customFormat="1" ht="10.5" x14ac:dyDescent="0.15">
      <c r="A367" s="31"/>
      <c r="B367" s="38" t="s">
        <v>2</v>
      </c>
      <c r="C367" s="38" t="s">
        <v>2</v>
      </c>
      <c r="D367" s="14">
        <f>E367+F367+G367+H367+I367</f>
        <v>1709.8360102040815</v>
      </c>
      <c r="E367" s="15">
        <v>634.93452285714284</v>
      </c>
      <c r="F367" s="15">
        <v>1074.9014873469387</v>
      </c>
      <c r="G367" s="15"/>
      <c r="H367" s="15"/>
      <c r="I367" s="15"/>
      <c r="J367" s="36"/>
      <c r="K367" s="36"/>
      <c r="L367" s="36"/>
      <c r="M367" s="36"/>
      <c r="N367" s="36"/>
      <c r="O367" s="36"/>
      <c r="P367" s="36"/>
      <c r="Q367" s="37"/>
      <c r="R367" s="36"/>
      <c r="S367" s="36"/>
      <c r="T367" s="36"/>
      <c r="U367" s="36"/>
      <c r="V367" s="36"/>
    </row>
    <row r="368" spans="1:22" s="8" customFormat="1" ht="10.5" x14ac:dyDescent="0.15">
      <c r="A368" s="32"/>
      <c r="B368" s="38" t="s">
        <v>3</v>
      </c>
      <c r="C368" s="38" t="s">
        <v>3</v>
      </c>
      <c r="D368" s="14">
        <f>E368+F368+G368+H368+I368</f>
        <v>0</v>
      </c>
      <c r="E368" s="15"/>
      <c r="F368" s="15"/>
      <c r="G368" s="15"/>
      <c r="H368" s="15"/>
      <c r="I368" s="15"/>
      <c r="J368" s="36"/>
      <c r="K368" s="36"/>
      <c r="L368" s="36"/>
      <c r="M368" s="36"/>
      <c r="N368" s="36"/>
      <c r="O368" s="36"/>
      <c r="P368" s="36"/>
      <c r="Q368" s="37"/>
      <c r="R368" s="36"/>
      <c r="S368" s="36"/>
      <c r="T368" s="36"/>
      <c r="U368" s="36"/>
      <c r="V368" s="36"/>
    </row>
    <row r="369" spans="1:22" s="8" customFormat="1" ht="10.5" customHeight="1" x14ac:dyDescent="0.15">
      <c r="A369" s="30" t="s">
        <v>411</v>
      </c>
      <c r="B369" s="55" t="s">
        <v>20</v>
      </c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6"/>
    </row>
    <row r="370" spans="1:22" s="8" customFormat="1" ht="20.25" customHeight="1" x14ac:dyDescent="0.15">
      <c r="A370" s="31" t="s">
        <v>30</v>
      </c>
      <c r="B370" s="34" t="s">
        <v>229</v>
      </c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</row>
    <row r="371" spans="1:22" s="8" customFormat="1" ht="75.75" customHeight="1" x14ac:dyDescent="0.15">
      <c r="A371" s="31"/>
      <c r="B371" s="57" t="s">
        <v>249</v>
      </c>
      <c r="C371" s="58" t="s">
        <v>249</v>
      </c>
      <c r="D371" s="58"/>
      <c r="E371" s="58"/>
      <c r="F371" s="58"/>
      <c r="G371" s="58"/>
      <c r="H371" s="58"/>
      <c r="I371" s="59"/>
      <c r="J371" s="36" t="s">
        <v>66</v>
      </c>
      <c r="K371" s="36"/>
      <c r="L371" s="36" t="s">
        <v>61</v>
      </c>
      <c r="M371" s="36" t="s">
        <v>250</v>
      </c>
      <c r="N371" s="36" t="s">
        <v>132</v>
      </c>
      <c r="O371" s="36" t="s">
        <v>133</v>
      </c>
      <c r="P371" s="36" t="s">
        <v>133</v>
      </c>
      <c r="Q371" s="37" t="s">
        <v>251</v>
      </c>
      <c r="R371" s="36" t="s">
        <v>9</v>
      </c>
      <c r="S371" s="36" t="s">
        <v>132</v>
      </c>
      <c r="T371" s="36" t="s">
        <v>7</v>
      </c>
      <c r="U371" s="36"/>
      <c r="V371" s="36" t="s">
        <v>480</v>
      </c>
    </row>
    <row r="372" spans="1:22" s="8" customFormat="1" ht="10.5" x14ac:dyDescent="0.15">
      <c r="A372" s="31"/>
      <c r="B372" s="38" t="s">
        <v>5</v>
      </c>
      <c r="C372" s="38" t="s">
        <v>5</v>
      </c>
      <c r="D372" s="14">
        <f>SUM(D373:D376)</f>
        <v>26620.74</v>
      </c>
      <c r="E372" s="15">
        <f>SUM(E373:E376)</f>
        <v>26620.74</v>
      </c>
      <c r="F372" s="15"/>
      <c r="G372" s="15"/>
      <c r="H372" s="15"/>
      <c r="I372" s="15"/>
      <c r="J372" s="36"/>
      <c r="K372" s="36"/>
      <c r="L372" s="36"/>
      <c r="M372" s="36"/>
      <c r="N372" s="36"/>
      <c r="O372" s="36"/>
      <c r="P372" s="36"/>
      <c r="Q372" s="37"/>
      <c r="R372" s="36"/>
      <c r="S372" s="36"/>
      <c r="T372" s="36"/>
      <c r="U372" s="36"/>
      <c r="V372" s="36"/>
    </row>
    <row r="373" spans="1:22" s="8" customFormat="1" ht="10.5" x14ac:dyDescent="0.15">
      <c r="A373" s="31"/>
      <c r="B373" s="38" t="s">
        <v>0</v>
      </c>
      <c r="C373" s="38" t="s">
        <v>0</v>
      </c>
      <c r="D373" s="14">
        <f>E373+F373+G373+H373+I373</f>
        <v>0</v>
      </c>
      <c r="E373" s="15"/>
      <c r="F373" s="15"/>
      <c r="G373" s="15"/>
      <c r="H373" s="15"/>
      <c r="I373" s="15"/>
      <c r="J373" s="36"/>
      <c r="K373" s="36"/>
      <c r="L373" s="36"/>
      <c r="M373" s="36"/>
      <c r="N373" s="36"/>
      <c r="O373" s="36"/>
      <c r="P373" s="36"/>
      <c r="Q373" s="37"/>
      <c r="R373" s="36"/>
      <c r="S373" s="36"/>
      <c r="T373" s="36"/>
      <c r="U373" s="36"/>
      <c r="V373" s="36"/>
    </row>
    <row r="374" spans="1:22" s="8" customFormat="1" ht="10.5" x14ac:dyDescent="0.15">
      <c r="A374" s="31"/>
      <c r="B374" s="38" t="s">
        <v>1</v>
      </c>
      <c r="C374" s="38" t="s">
        <v>1</v>
      </c>
      <c r="D374" s="14">
        <f>E374+F374+G374+H374+I374</f>
        <v>25289.7</v>
      </c>
      <c r="E374" s="15">
        <v>25289.7</v>
      </c>
      <c r="F374" s="15"/>
      <c r="G374" s="15"/>
      <c r="H374" s="15"/>
      <c r="I374" s="15"/>
      <c r="J374" s="36"/>
      <c r="K374" s="36"/>
      <c r="L374" s="36"/>
      <c r="M374" s="36"/>
      <c r="N374" s="36"/>
      <c r="O374" s="36"/>
      <c r="P374" s="36"/>
      <c r="Q374" s="37"/>
      <c r="R374" s="36"/>
      <c r="S374" s="36"/>
      <c r="T374" s="36"/>
      <c r="U374" s="36"/>
      <c r="V374" s="36"/>
    </row>
    <row r="375" spans="1:22" s="8" customFormat="1" ht="10.5" x14ac:dyDescent="0.15">
      <c r="A375" s="31"/>
      <c r="B375" s="38" t="s">
        <v>2</v>
      </c>
      <c r="C375" s="38" t="s">
        <v>2</v>
      </c>
      <c r="D375" s="14">
        <f>E375+F375+G375+H375+I375</f>
        <v>1331.04</v>
      </c>
      <c r="E375" s="15">
        <v>1331.04</v>
      </c>
      <c r="F375" s="15"/>
      <c r="G375" s="15"/>
      <c r="H375" s="15"/>
      <c r="I375" s="15"/>
      <c r="J375" s="36"/>
      <c r="K375" s="36"/>
      <c r="L375" s="36"/>
      <c r="M375" s="36"/>
      <c r="N375" s="36"/>
      <c r="O375" s="36"/>
      <c r="P375" s="36"/>
      <c r="Q375" s="37"/>
      <c r="R375" s="36"/>
      <c r="S375" s="36"/>
      <c r="T375" s="36"/>
      <c r="U375" s="36"/>
      <c r="V375" s="36"/>
    </row>
    <row r="376" spans="1:22" s="8" customFormat="1" ht="10.5" x14ac:dyDescent="0.15">
      <c r="A376" s="32"/>
      <c r="B376" s="38" t="s">
        <v>3</v>
      </c>
      <c r="C376" s="38" t="s">
        <v>3</v>
      </c>
      <c r="D376" s="14">
        <f>E376+F376+G376+H376+I376</f>
        <v>0</v>
      </c>
      <c r="E376" s="15"/>
      <c r="F376" s="15"/>
      <c r="G376" s="15"/>
      <c r="H376" s="15"/>
      <c r="I376" s="15"/>
      <c r="J376" s="36"/>
      <c r="K376" s="36"/>
      <c r="L376" s="36"/>
      <c r="M376" s="36"/>
      <c r="N376" s="36"/>
      <c r="O376" s="36"/>
      <c r="P376" s="36"/>
      <c r="Q376" s="37"/>
      <c r="R376" s="36"/>
      <c r="S376" s="36"/>
      <c r="T376" s="36"/>
      <c r="U376" s="36"/>
      <c r="V376" s="36"/>
    </row>
    <row r="377" spans="1:22" s="8" customFormat="1" ht="10.5" customHeight="1" x14ac:dyDescent="0.15">
      <c r="A377" s="30" t="s">
        <v>225</v>
      </c>
      <c r="B377" s="55" t="s">
        <v>20</v>
      </c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6"/>
    </row>
    <row r="378" spans="1:22" s="8" customFormat="1" ht="22.5" customHeight="1" x14ac:dyDescent="0.15">
      <c r="A378" s="31" t="s">
        <v>30</v>
      </c>
      <c r="B378" s="34" t="s">
        <v>229</v>
      </c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</row>
    <row r="379" spans="1:22" s="8" customFormat="1" ht="69" customHeight="1" x14ac:dyDescent="0.15">
      <c r="A379" s="31"/>
      <c r="B379" s="57" t="s">
        <v>252</v>
      </c>
      <c r="C379" s="58" t="s">
        <v>252</v>
      </c>
      <c r="D379" s="58"/>
      <c r="E379" s="58"/>
      <c r="F379" s="58"/>
      <c r="G379" s="58"/>
      <c r="H379" s="58"/>
      <c r="I379" s="59"/>
      <c r="J379" s="36" t="s">
        <v>140</v>
      </c>
      <c r="K379" s="36"/>
      <c r="L379" s="36" t="s">
        <v>61</v>
      </c>
      <c r="M379" s="36" t="s">
        <v>136</v>
      </c>
      <c r="N379" s="36" t="s">
        <v>76</v>
      </c>
      <c r="O379" s="36" t="s">
        <v>253</v>
      </c>
      <c r="P379" s="36" t="s">
        <v>253</v>
      </c>
      <c r="Q379" s="37" t="s">
        <v>254</v>
      </c>
      <c r="R379" s="36" t="s">
        <v>9</v>
      </c>
      <c r="S379" s="36" t="s">
        <v>76</v>
      </c>
      <c r="T379" s="36" t="s">
        <v>7</v>
      </c>
      <c r="U379" s="36"/>
      <c r="V379" s="36" t="s">
        <v>481</v>
      </c>
    </row>
    <row r="380" spans="1:22" s="8" customFormat="1" ht="10.5" x14ac:dyDescent="0.15">
      <c r="A380" s="31"/>
      <c r="B380" s="38" t="s">
        <v>5</v>
      </c>
      <c r="C380" s="38" t="s">
        <v>5</v>
      </c>
      <c r="D380" s="14">
        <f>SUM(D381:D384)</f>
        <v>136875.51020408163</v>
      </c>
      <c r="E380" s="15">
        <f>SUM(E381:E384)</f>
        <v>25285.714285714286</v>
      </c>
      <c r="F380" s="15">
        <f>SUM(F381:F384)</f>
        <v>26082.65306122449</v>
      </c>
      <c r="G380" s="15">
        <f t="shared" ref="G380" si="54">SUM(G381:G384)</f>
        <v>27257.142857142859</v>
      </c>
      <c r="H380" s="15">
        <f t="shared" ref="H380:I380" si="55">SUM(H381:H384)</f>
        <v>28483.673469387755</v>
      </c>
      <c r="I380" s="15">
        <f t="shared" si="55"/>
        <v>29766.326530612245</v>
      </c>
      <c r="J380" s="36"/>
      <c r="K380" s="36"/>
      <c r="L380" s="36"/>
      <c r="M380" s="36"/>
      <c r="N380" s="36"/>
      <c r="O380" s="36"/>
      <c r="P380" s="36"/>
      <c r="Q380" s="37"/>
      <c r="R380" s="36"/>
      <c r="S380" s="36"/>
      <c r="T380" s="36"/>
      <c r="U380" s="36"/>
      <c r="V380" s="36"/>
    </row>
    <row r="381" spans="1:22" s="8" customFormat="1" ht="10.5" x14ac:dyDescent="0.15">
      <c r="A381" s="31"/>
      <c r="B381" s="38" t="s">
        <v>0</v>
      </c>
      <c r="C381" s="38" t="s">
        <v>0</v>
      </c>
      <c r="D381" s="14">
        <f>E381+F381+G381+H381+I381</f>
        <v>0</v>
      </c>
      <c r="E381" s="15"/>
      <c r="F381" s="15"/>
      <c r="G381" s="15"/>
      <c r="H381" s="15"/>
      <c r="I381" s="15"/>
      <c r="J381" s="36"/>
      <c r="K381" s="36"/>
      <c r="L381" s="36"/>
      <c r="M381" s="36"/>
      <c r="N381" s="36"/>
      <c r="O381" s="36"/>
      <c r="P381" s="36"/>
      <c r="Q381" s="37"/>
      <c r="R381" s="36"/>
      <c r="S381" s="36"/>
      <c r="T381" s="36"/>
      <c r="U381" s="36"/>
      <c r="V381" s="36"/>
    </row>
    <row r="382" spans="1:22" s="8" customFormat="1" ht="10.5" x14ac:dyDescent="0.15">
      <c r="A382" s="31"/>
      <c r="B382" s="38" t="s">
        <v>1</v>
      </c>
      <c r="C382" s="38" t="s">
        <v>1</v>
      </c>
      <c r="D382" s="14">
        <f>E382+F382+G382+H382+I382</f>
        <v>134138</v>
      </c>
      <c r="E382" s="15">
        <v>24780</v>
      </c>
      <c r="F382" s="15">
        <v>25561</v>
      </c>
      <c r="G382" s="15">
        <v>26712</v>
      </c>
      <c r="H382" s="15">
        <v>27914</v>
      </c>
      <c r="I382" s="15">
        <v>29171</v>
      </c>
      <c r="J382" s="36"/>
      <c r="K382" s="36"/>
      <c r="L382" s="36"/>
      <c r="M382" s="36"/>
      <c r="N382" s="36"/>
      <c r="O382" s="36"/>
      <c r="P382" s="36"/>
      <c r="Q382" s="37"/>
      <c r="R382" s="36"/>
      <c r="S382" s="36"/>
      <c r="T382" s="36"/>
      <c r="U382" s="36"/>
      <c r="V382" s="36"/>
    </row>
    <row r="383" spans="1:22" s="8" customFormat="1" ht="10.5" x14ac:dyDescent="0.15">
      <c r="A383" s="31"/>
      <c r="B383" s="38" t="s">
        <v>2</v>
      </c>
      <c r="C383" s="38" t="s">
        <v>2</v>
      </c>
      <c r="D383" s="14">
        <f>E383+F383+G383+H383+I383</f>
        <v>2737.5102040816323</v>
      </c>
      <c r="E383" s="15">
        <v>505.71428571428572</v>
      </c>
      <c r="F383" s="15">
        <v>521.65306122448976</v>
      </c>
      <c r="G383" s="15">
        <v>545.14285714285711</v>
      </c>
      <c r="H383" s="15">
        <v>569.67346938775506</v>
      </c>
      <c r="I383" s="15">
        <v>595.32653061224494</v>
      </c>
      <c r="J383" s="36"/>
      <c r="K383" s="36"/>
      <c r="L383" s="36"/>
      <c r="M383" s="36"/>
      <c r="N383" s="36"/>
      <c r="O383" s="36"/>
      <c r="P383" s="36"/>
      <c r="Q383" s="37"/>
      <c r="R383" s="36"/>
      <c r="S383" s="36"/>
      <c r="T383" s="36"/>
      <c r="U383" s="36"/>
      <c r="V383" s="36"/>
    </row>
    <row r="384" spans="1:22" s="8" customFormat="1" ht="10.5" x14ac:dyDescent="0.15">
      <c r="A384" s="32"/>
      <c r="B384" s="38" t="s">
        <v>3</v>
      </c>
      <c r="C384" s="38" t="s">
        <v>3</v>
      </c>
      <c r="D384" s="14">
        <f>E384+F384+G384+H384+I384</f>
        <v>0</v>
      </c>
      <c r="E384" s="15"/>
      <c r="F384" s="15"/>
      <c r="G384" s="15"/>
      <c r="H384" s="15"/>
      <c r="I384" s="15"/>
      <c r="J384" s="36"/>
      <c r="K384" s="36"/>
      <c r="L384" s="36"/>
      <c r="M384" s="36"/>
      <c r="N384" s="36"/>
      <c r="O384" s="36"/>
      <c r="P384" s="36"/>
      <c r="Q384" s="37"/>
      <c r="R384" s="36"/>
      <c r="S384" s="36"/>
      <c r="T384" s="36"/>
      <c r="U384" s="36"/>
      <c r="V384" s="36"/>
    </row>
    <row r="385" spans="1:22" s="8" customFormat="1" ht="10.5" customHeight="1" x14ac:dyDescent="0.15">
      <c r="A385" s="30" t="s">
        <v>226</v>
      </c>
      <c r="B385" s="55" t="s">
        <v>20</v>
      </c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6"/>
    </row>
    <row r="386" spans="1:22" s="8" customFormat="1" ht="24.75" customHeight="1" x14ac:dyDescent="0.15">
      <c r="A386" s="31" t="s">
        <v>30</v>
      </c>
      <c r="B386" s="34" t="s">
        <v>221</v>
      </c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</row>
    <row r="387" spans="1:22" s="8" customFormat="1" ht="72" customHeight="1" x14ac:dyDescent="0.15">
      <c r="A387" s="31"/>
      <c r="B387" s="57" t="s">
        <v>369</v>
      </c>
      <c r="C387" s="58" t="s">
        <v>369</v>
      </c>
      <c r="D387" s="58"/>
      <c r="E387" s="58"/>
      <c r="F387" s="58"/>
      <c r="G387" s="58"/>
      <c r="H387" s="58"/>
      <c r="I387" s="59"/>
      <c r="J387" s="36" t="s">
        <v>400</v>
      </c>
      <c r="K387" s="36" t="s">
        <v>66</v>
      </c>
      <c r="L387" s="36" t="s">
        <v>365</v>
      </c>
      <c r="M387" s="36" t="s">
        <v>227</v>
      </c>
      <c r="N387" s="36" t="s">
        <v>370</v>
      </c>
      <c r="O387" s="36" t="s">
        <v>371</v>
      </c>
      <c r="P387" s="36" t="s">
        <v>371</v>
      </c>
      <c r="Q387" s="37">
        <v>754487.1</v>
      </c>
      <c r="R387" s="36" t="s">
        <v>9</v>
      </c>
      <c r="S387" s="36" t="s">
        <v>371</v>
      </c>
      <c r="T387" s="36" t="s">
        <v>364</v>
      </c>
      <c r="U387" s="36" t="s">
        <v>366</v>
      </c>
      <c r="V387" s="36" t="s">
        <v>482</v>
      </c>
    </row>
    <row r="388" spans="1:22" s="8" customFormat="1" ht="10.5" x14ac:dyDescent="0.15">
      <c r="A388" s="31"/>
      <c r="B388" s="38" t="s">
        <v>5</v>
      </c>
      <c r="C388" s="38" t="s">
        <v>5</v>
      </c>
      <c r="D388" s="14">
        <f>SUM(D389:D392)</f>
        <v>342589.31565359829</v>
      </c>
      <c r="E388" s="15">
        <f t="shared" ref="E388" si="56">SUM(E389:E392)</f>
        <v>33665.969469387754</v>
      </c>
      <c r="F388" s="15"/>
      <c r="G388" s="15">
        <f t="shared" ref="G388" si="57">SUM(G389:G392)</f>
        <v>154461.67309210525</v>
      </c>
      <c r="H388" s="15">
        <f t="shared" ref="H388" si="58">SUM(H389:H392)</f>
        <v>154461.67309210525</v>
      </c>
      <c r="I388" s="15"/>
      <c r="J388" s="36"/>
      <c r="K388" s="36"/>
      <c r="L388" s="36"/>
      <c r="M388" s="36"/>
      <c r="N388" s="36"/>
      <c r="O388" s="36"/>
      <c r="P388" s="36"/>
      <c r="Q388" s="37"/>
      <c r="R388" s="36"/>
      <c r="S388" s="36"/>
      <c r="T388" s="36"/>
      <c r="U388" s="36"/>
      <c r="V388" s="36"/>
    </row>
    <row r="389" spans="1:22" s="8" customFormat="1" ht="10.5" x14ac:dyDescent="0.15">
      <c r="A389" s="31"/>
      <c r="B389" s="38" t="s">
        <v>0</v>
      </c>
      <c r="C389" s="38" t="s">
        <v>0</v>
      </c>
      <c r="D389" s="14">
        <f>E389+F389+G389+H389+I389</f>
        <v>0</v>
      </c>
      <c r="E389" s="15"/>
      <c r="F389" s="15"/>
      <c r="G389" s="15"/>
      <c r="H389" s="15"/>
      <c r="I389" s="15"/>
      <c r="J389" s="36"/>
      <c r="K389" s="36"/>
      <c r="L389" s="36"/>
      <c r="M389" s="36"/>
      <c r="N389" s="36"/>
      <c r="O389" s="36"/>
      <c r="P389" s="36"/>
      <c r="Q389" s="37"/>
      <c r="R389" s="36"/>
      <c r="S389" s="36"/>
      <c r="T389" s="36"/>
      <c r="U389" s="36"/>
      <c r="V389" s="36"/>
    </row>
    <row r="390" spans="1:22" s="8" customFormat="1" ht="10.5" x14ac:dyDescent="0.15">
      <c r="A390" s="31"/>
      <c r="B390" s="38" t="s">
        <v>1</v>
      </c>
      <c r="C390" s="38" t="s">
        <v>1</v>
      </c>
      <c r="D390" s="14">
        <f>E390+F390+G390+H390+I390</f>
        <v>238941.55</v>
      </c>
      <c r="E390" s="15">
        <v>32992.65</v>
      </c>
      <c r="F390" s="15"/>
      <c r="G390" s="15">
        <v>102974.45</v>
      </c>
      <c r="H390" s="15">
        <v>102974.45</v>
      </c>
      <c r="I390" s="15"/>
      <c r="J390" s="36"/>
      <c r="K390" s="36"/>
      <c r="L390" s="36"/>
      <c r="M390" s="36"/>
      <c r="N390" s="36"/>
      <c r="O390" s="36"/>
      <c r="P390" s="36"/>
      <c r="Q390" s="37"/>
      <c r="R390" s="36"/>
      <c r="S390" s="36"/>
      <c r="T390" s="36"/>
      <c r="U390" s="36"/>
      <c r="V390" s="36"/>
    </row>
    <row r="391" spans="1:22" s="8" customFormat="1" ht="10.5" x14ac:dyDescent="0.15">
      <c r="A391" s="31"/>
      <c r="B391" s="38" t="s">
        <v>2</v>
      </c>
      <c r="C391" s="38" t="s">
        <v>2</v>
      </c>
      <c r="D391" s="14">
        <f>E391+F391+G391+H391+I391</f>
        <v>103647.76565359827</v>
      </c>
      <c r="E391" s="15">
        <v>673.31946938775513</v>
      </c>
      <c r="F391" s="15"/>
      <c r="G391" s="15">
        <v>51487.223092105261</v>
      </c>
      <c r="H391" s="15">
        <v>51487.223092105261</v>
      </c>
      <c r="I391" s="15"/>
      <c r="J391" s="36"/>
      <c r="K391" s="36"/>
      <c r="L391" s="36"/>
      <c r="M391" s="36"/>
      <c r="N391" s="36"/>
      <c r="O391" s="36"/>
      <c r="P391" s="36"/>
      <c r="Q391" s="37"/>
      <c r="R391" s="36"/>
      <c r="S391" s="36"/>
      <c r="T391" s="36"/>
      <c r="U391" s="36"/>
      <c r="V391" s="36"/>
    </row>
    <row r="392" spans="1:22" s="8" customFormat="1" ht="10.5" x14ac:dyDescent="0.15">
      <c r="A392" s="32"/>
      <c r="B392" s="38" t="s">
        <v>3</v>
      </c>
      <c r="C392" s="38" t="s">
        <v>3</v>
      </c>
      <c r="D392" s="14">
        <f>E392+F392+G392+H392+I392</f>
        <v>0</v>
      </c>
      <c r="E392" s="15"/>
      <c r="F392" s="15"/>
      <c r="G392" s="15"/>
      <c r="H392" s="15"/>
      <c r="I392" s="15"/>
      <c r="J392" s="36"/>
      <c r="K392" s="36"/>
      <c r="L392" s="36"/>
      <c r="M392" s="36"/>
      <c r="N392" s="36"/>
      <c r="O392" s="36"/>
      <c r="P392" s="36"/>
      <c r="Q392" s="37"/>
      <c r="R392" s="36"/>
      <c r="S392" s="36"/>
      <c r="T392" s="36"/>
      <c r="U392" s="36"/>
      <c r="V392" s="36"/>
    </row>
    <row r="393" spans="1:22" s="8" customFormat="1" ht="10.5" x14ac:dyDescent="0.15">
      <c r="A393" s="30" t="s">
        <v>441</v>
      </c>
      <c r="B393" s="55" t="s">
        <v>20</v>
      </c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6"/>
    </row>
    <row r="394" spans="1:22" s="8" customFormat="1" ht="21.75" customHeight="1" x14ac:dyDescent="0.15">
      <c r="A394" s="31" t="s">
        <v>30</v>
      </c>
      <c r="B394" s="34" t="s">
        <v>229</v>
      </c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</row>
    <row r="395" spans="1:22" s="8" customFormat="1" ht="72" customHeight="1" x14ac:dyDescent="0.15">
      <c r="A395" s="31"/>
      <c r="B395" s="57" t="s">
        <v>442</v>
      </c>
      <c r="C395" s="58" t="s">
        <v>369</v>
      </c>
      <c r="D395" s="58"/>
      <c r="E395" s="58"/>
      <c r="F395" s="58"/>
      <c r="G395" s="58"/>
      <c r="H395" s="58"/>
      <c r="I395" s="59"/>
      <c r="J395" s="68" t="s">
        <v>66</v>
      </c>
      <c r="K395" s="68"/>
      <c r="L395" s="68" t="s">
        <v>60</v>
      </c>
      <c r="M395" s="68" t="s">
        <v>443</v>
      </c>
      <c r="N395" s="68" t="s">
        <v>82</v>
      </c>
      <c r="O395" s="68" t="s">
        <v>20</v>
      </c>
      <c r="P395" s="68" t="s">
        <v>82</v>
      </c>
      <c r="Q395" s="72"/>
      <c r="R395" s="68" t="s">
        <v>11</v>
      </c>
      <c r="S395" s="68" t="s">
        <v>131</v>
      </c>
      <c r="T395" s="68" t="s">
        <v>17</v>
      </c>
      <c r="U395" s="68"/>
      <c r="V395" s="68"/>
    </row>
    <row r="396" spans="1:22" s="8" customFormat="1" ht="10.5" customHeight="1" x14ac:dyDescent="0.15">
      <c r="A396" s="31"/>
      <c r="B396" s="38" t="s">
        <v>5</v>
      </c>
      <c r="C396" s="38" t="s">
        <v>5</v>
      </c>
      <c r="D396" s="14">
        <f>SUM(D397:D400)</f>
        <v>920440.5</v>
      </c>
      <c r="E396" s="15">
        <f t="shared" ref="E396:G396" si="59">SUM(E397:E400)</f>
        <v>304394.7</v>
      </c>
      <c r="F396" s="15">
        <f t="shared" si="59"/>
        <v>218388.9</v>
      </c>
      <c r="G396" s="15">
        <f t="shared" si="59"/>
        <v>397656.9</v>
      </c>
      <c r="H396" s="15"/>
      <c r="I396" s="15"/>
      <c r="J396" s="69"/>
      <c r="K396" s="69"/>
      <c r="L396" s="69"/>
      <c r="M396" s="69"/>
      <c r="N396" s="69"/>
      <c r="O396" s="69"/>
      <c r="P396" s="69"/>
      <c r="Q396" s="73"/>
      <c r="R396" s="69"/>
      <c r="S396" s="69"/>
      <c r="T396" s="69"/>
      <c r="U396" s="69"/>
      <c r="V396" s="69"/>
    </row>
    <row r="397" spans="1:22" s="8" customFormat="1" ht="10.5" customHeight="1" x14ac:dyDescent="0.15">
      <c r="A397" s="31"/>
      <c r="B397" s="38" t="s">
        <v>0</v>
      </c>
      <c r="C397" s="38" t="s">
        <v>0</v>
      </c>
      <c r="D397" s="14">
        <f>E397+F397+G397+H397+I397</f>
        <v>920440.5</v>
      </c>
      <c r="E397" s="15">
        <v>304394.7</v>
      </c>
      <c r="F397" s="15">
        <v>218388.9</v>
      </c>
      <c r="G397" s="15">
        <v>397656.9</v>
      </c>
      <c r="H397" s="15"/>
      <c r="I397" s="15"/>
      <c r="J397" s="69"/>
      <c r="K397" s="69"/>
      <c r="L397" s="69"/>
      <c r="M397" s="69"/>
      <c r="N397" s="69"/>
      <c r="O397" s="69"/>
      <c r="P397" s="69"/>
      <c r="Q397" s="73"/>
      <c r="R397" s="69"/>
      <c r="S397" s="69"/>
      <c r="T397" s="69"/>
      <c r="U397" s="69"/>
      <c r="V397" s="69"/>
    </row>
    <row r="398" spans="1:22" s="8" customFormat="1" ht="10.5" customHeight="1" x14ac:dyDescent="0.15">
      <c r="A398" s="31"/>
      <c r="B398" s="38" t="s">
        <v>1</v>
      </c>
      <c r="C398" s="38" t="s">
        <v>1</v>
      </c>
      <c r="D398" s="14">
        <f>E398+F398+G398+H398+I398</f>
        <v>0</v>
      </c>
      <c r="E398" s="15"/>
      <c r="F398" s="15"/>
      <c r="G398" s="15"/>
      <c r="H398" s="15"/>
      <c r="I398" s="15"/>
      <c r="J398" s="69"/>
      <c r="K398" s="69"/>
      <c r="L398" s="69"/>
      <c r="M398" s="69"/>
      <c r="N398" s="69"/>
      <c r="O398" s="69"/>
      <c r="P398" s="69"/>
      <c r="Q398" s="73"/>
      <c r="R398" s="69"/>
      <c r="S398" s="69"/>
      <c r="T398" s="69"/>
      <c r="U398" s="69"/>
      <c r="V398" s="69"/>
    </row>
    <row r="399" spans="1:22" s="8" customFormat="1" ht="10.5" customHeight="1" x14ac:dyDescent="0.15">
      <c r="A399" s="31"/>
      <c r="B399" s="38" t="s">
        <v>2</v>
      </c>
      <c r="C399" s="38" t="s">
        <v>2</v>
      </c>
      <c r="D399" s="14">
        <f>E399+F399+G399+H399+I399</f>
        <v>0</v>
      </c>
      <c r="E399" s="15"/>
      <c r="F399" s="15"/>
      <c r="G399" s="15"/>
      <c r="H399" s="15"/>
      <c r="I399" s="15"/>
      <c r="J399" s="69"/>
      <c r="K399" s="69"/>
      <c r="L399" s="69"/>
      <c r="M399" s="69"/>
      <c r="N399" s="69"/>
      <c r="O399" s="69"/>
      <c r="P399" s="69"/>
      <c r="Q399" s="73"/>
      <c r="R399" s="69"/>
      <c r="S399" s="69"/>
      <c r="T399" s="69"/>
      <c r="U399" s="69"/>
      <c r="V399" s="69"/>
    </row>
    <row r="400" spans="1:22" s="8" customFormat="1" ht="10.5" customHeight="1" x14ac:dyDescent="0.15">
      <c r="A400" s="32"/>
      <c r="B400" s="38" t="s">
        <v>3</v>
      </c>
      <c r="C400" s="38" t="s">
        <v>3</v>
      </c>
      <c r="D400" s="14">
        <f>E400+F400+G400+H400+I400</f>
        <v>0</v>
      </c>
      <c r="E400" s="15"/>
      <c r="F400" s="15"/>
      <c r="G400" s="15"/>
      <c r="H400" s="15"/>
      <c r="I400" s="15"/>
      <c r="J400" s="70"/>
      <c r="K400" s="70"/>
      <c r="L400" s="70"/>
      <c r="M400" s="70"/>
      <c r="N400" s="70"/>
      <c r="O400" s="70"/>
      <c r="P400" s="70"/>
      <c r="Q400" s="74"/>
      <c r="R400" s="70"/>
      <c r="S400" s="70"/>
      <c r="T400" s="70"/>
      <c r="U400" s="70"/>
      <c r="V400" s="70"/>
    </row>
    <row r="401" spans="1:22" s="8" customFormat="1" ht="9" x14ac:dyDescent="0.15">
      <c r="A401" s="39" t="s">
        <v>47</v>
      </c>
      <c r="B401" s="42" t="s">
        <v>97</v>
      </c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</row>
    <row r="402" spans="1:22" s="8" customFormat="1" ht="9" customHeight="1" x14ac:dyDescent="0.15">
      <c r="A402" s="40"/>
      <c r="B402" s="43" t="s">
        <v>5</v>
      </c>
      <c r="C402" s="43"/>
      <c r="D402" s="13">
        <f>SUM(D403:D406)</f>
        <v>4492434.1503078407</v>
      </c>
      <c r="E402" s="13">
        <f t="shared" ref="E402:I402" si="60">SUM(E403:E406)</f>
        <v>596561.32800200011</v>
      </c>
      <c r="F402" s="13">
        <f t="shared" si="60"/>
        <v>603851.88</v>
      </c>
      <c r="G402" s="13">
        <f t="shared" si="60"/>
        <v>171769.67</v>
      </c>
      <c r="H402" s="13">
        <f t="shared" si="60"/>
        <v>2485642.7567122509</v>
      </c>
      <c r="I402" s="13">
        <f t="shared" si="60"/>
        <v>634608.51559358975</v>
      </c>
      <c r="J402" s="44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6"/>
    </row>
    <row r="403" spans="1:22" s="8" customFormat="1" ht="9" x14ac:dyDescent="0.15">
      <c r="A403" s="40"/>
      <c r="B403" s="43" t="s">
        <v>0</v>
      </c>
      <c r="C403" s="43"/>
      <c r="D403" s="13">
        <f>E403+F403+G403+H403+I403</f>
        <v>0</v>
      </c>
      <c r="E403" s="13">
        <f>E411+E419+E427+E435+E443+E451+E459+E467+E475+E483+E491+E499+E507+E515+E523+E531+E539+E547+E555+E563+E571+E579+E587+E595+E603+E611+E619+E627+E635+E643+E651+E659+E667</f>
        <v>0</v>
      </c>
      <c r="F403" s="13">
        <f t="shared" ref="F403:I403" si="61">F411+F419+F427+F435+F443+F451+F459+F467+F475+F483+F491+F499+F507+F515+F523+F531+F539+F547+F555+F563+F571+F579+F587+F595+F603+F611+F619+F627+F635+F643+F651+F659+F667</f>
        <v>0</v>
      </c>
      <c r="G403" s="13">
        <f t="shared" si="61"/>
        <v>0</v>
      </c>
      <c r="H403" s="13">
        <f t="shared" si="61"/>
        <v>0</v>
      </c>
      <c r="I403" s="13">
        <f t="shared" si="61"/>
        <v>0</v>
      </c>
      <c r="J403" s="47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9"/>
    </row>
    <row r="404" spans="1:22" s="8" customFormat="1" ht="9" customHeight="1" x14ac:dyDescent="0.15">
      <c r="A404" s="40"/>
      <c r="B404" s="43" t="s">
        <v>1</v>
      </c>
      <c r="C404" s="43"/>
      <c r="D404" s="13">
        <f>E404+F404+G404+H404+I404</f>
        <v>4410028.7393058408</v>
      </c>
      <c r="E404" s="13">
        <f t="shared" ref="E404:I404" si="62">E412+E420+E428+E436+E444+E452+E460+E468+E476+E484+E492+E500+E508+E516+E524+E532+E540+E548+E556+E564+E572+E580+E588+E596+E604+E612+E620+E628+E636+E644+E652+E660+E668</f>
        <v>582532.08000000007</v>
      </c>
      <c r="F404" s="13">
        <f t="shared" si="62"/>
        <v>603851.88</v>
      </c>
      <c r="G404" s="13">
        <f t="shared" si="62"/>
        <v>171769.67</v>
      </c>
      <c r="H404" s="13">
        <f t="shared" si="62"/>
        <v>2431825.319712251</v>
      </c>
      <c r="I404" s="13">
        <f t="shared" si="62"/>
        <v>620049.78959358972</v>
      </c>
      <c r="J404" s="47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9"/>
    </row>
    <row r="405" spans="1:22" s="8" customFormat="1" ht="9" customHeight="1" x14ac:dyDescent="0.15">
      <c r="A405" s="40"/>
      <c r="B405" s="43" t="s">
        <v>2</v>
      </c>
      <c r="C405" s="43"/>
      <c r="D405" s="13">
        <f>E405+F405+G405+H405+I405</f>
        <v>82405.411002000008</v>
      </c>
      <c r="E405" s="13">
        <f t="shared" ref="E405:I405" si="63">E413+E421+E429+E437+E445+E453+E461+E469+E477+E485+E493+E501+E509+E517+E525+E533+E541+E549+E557+E565+E573+E581+E589+E597+E605+E613+E621+E629+E637+E645+E653+E661+E669</f>
        <v>14029.248002</v>
      </c>
      <c r="F405" s="13">
        <f t="shared" si="63"/>
        <v>0</v>
      </c>
      <c r="G405" s="13">
        <f t="shared" si="63"/>
        <v>0</v>
      </c>
      <c r="H405" s="13">
        <f t="shared" si="63"/>
        <v>53817.437000000005</v>
      </c>
      <c r="I405" s="13">
        <f t="shared" si="63"/>
        <v>14558.726000000001</v>
      </c>
      <c r="J405" s="47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9"/>
    </row>
    <row r="406" spans="1:22" s="8" customFormat="1" ht="19.5" customHeight="1" x14ac:dyDescent="0.15">
      <c r="A406" s="41"/>
      <c r="B406" s="43" t="s">
        <v>3</v>
      </c>
      <c r="C406" s="43"/>
      <c r="D406" s="13">
        <f>E406+F406+G406+H406+I406</f>
        <v>0</v>
      </c>
      <c r="E406" s="13">
        <f t="shared" ref="E406:I406" si="64">E414+E422+E430+E438+E446+E454+E462+E470+E478+E486+E494+E502+E510+E518+E526+E534+E542+E550+E558+E566+E574+E582+E590+E598+E606+E614+E622+E630+E638+E646+E654+E662+E670</f>
        <v>0</v>
      </c>
      <c r="F406" s="13">
        <f t="shared" si="64"/>
        <v>0</v>
      </c>
      <c r="G406" s="13">
        <f t="shared" si="64"/>
        <v>0</v>
      </c>
      <c r="H406" s="13">
        <f t="shared" si="64"/>
        <v>0</v>
      </c>
      <c r="I406" s="13">
        <f t="shared" si="64"/>
        <v>0</v>
      </c>
      <c r="J406" s="50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2"/>
    </row>
    <row r="407" spans="1:22" s="6" customFormat="1" ht="10.5" customHeight="1" x14ac:dyDescent="0.15">
      <c r="A407" s="30" t="s">
        <v>48</v>
      </c>
      <c r="B407" s="55" t="s">
        <v>18</v>
      </c>
      <c r="C407" s="55" t="s">
        <v>18</v>
      </c>
      <c r="D407" s="55" t="s">
        <v>18</v>
      </c>
      <c r="E407" s="55" t="s">
        <v>18</v>
      </c>
      <c r="F407" s="55" t="s">
        <v>18</v>
      </c>
      <c r="G407" s="55" t="s">
        <v>18</v>
      </c>
      <c r="H407" s="55" t="s">
        <v>18</v>
      </c>
      <c r="I407" s="55" t="s">
        <v>18</v>
      </c>
      <c r="J407" s="55" t="s">
        <v>18</v>
      </c>
      <c r="K407" s="55" t="s">
        <v>18</v>
      </c>
      <c r="L407" s="55" t="s">
        <v>18</v>
      </c>
      <c r="M407" s="55" t="s">
        <v>18</v>
      </c>
      <c r="N407" s="55" t="s">
        <v>18</v>
      </c>
      <c r="O407" s="55" t="s">
        <v>18</v>
      </c>
      <c r="P407" s="55" t="s">
        <v>18</v>
      </c>
      <c r="Q407" s="55" t="s">
        <v>18</v>
      </c>
      <c r="R407" s="55" t="s">
        <v>18</v>
      </c>
      <c r="S407" s="55" t="s">
        <v>18</v>
      </c>
      <c r="T407" s="55" t="s">
        <v>18</v>
      </c>
      <c r="U407" s="55" t="s">
        <v>18</v>
      </c>
      <c r="V407" s="56" t="s">
        <v>18</v>
      </c>
    </row>
    <row r="408" spans="1:22" s="6" customFormat="1" ht="10.5" customHeight="1" x14ac:dyDescent="0.15">
      <c r="A408" s="31" t="s">
        <v>30</v>
      </c>
      <c r="B408" s="34" t="s">
        <v>98</v>
      </c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</row>
    <row r="409" spans="1:22" s="6" customFormat="1" ht="78" customHeight="1" x14ac:dyDescent="0.15">
      <c r="A409" s="31"/>
      <c r="B409" s="57" t="s">
        <v>293</v>
      </c>
      <c r="C409" s="58" t="s">
        <v>293</v>
      </c>
      <c r="D409" s="58"/>
      <c r="E409" s="58"/>
      <c r="F409" s="58"/>
      <c r="G409" s="58"/>
      <c r="H409" s="58"/>
      <c r="I409" s="59"/>
      <c r="J409" s="36" t="s">
        <v>316</v>
      </c>
      <c r="K409" s="36"/>
      <c r="L409" s="36" t="s">
        <v>60</v>
      </c>
      <c r="M409" s="36" t="s">
        <v>406</v>
      </c>
      <c r="N409" s="36" t="s">
        <v>19</v>
      </c>
      <c r="O409" s="36" t="s">
        <v>298</v>
      </c>
      <c r="P409" s="36" t="s">
        <v>19</v>
      </c>
      <c r="Q409" s="37" t="s">
        <v>317</v>
      </c>
      <c r="R409" s="36" t="s">
        <v>11</v>
      </c>
      <c r="S409" s="36" t="s">
        <v>12</v>
      </c>
      <c r="T409" s="36" t="s">
        <v>17</v>
      </c>
      <c r="U409" s="36"/>
      <c r="V409" s="36"/>
    </row>
    <row r="410" spans="1:22" s="6" customFormat="1" ht="10.5" x14ac:dyDescent="0.15">
      <c r="A410" s="31"/>
      <c r="B410" s="38" t="s">
        <v>5</v>
      </c>
      <c r="C410" s="38" t="s">
        <v>5</v>
      </c>
      <c r="D410" s="14">
        <f>SUM(D411:D414)</f>
        <v>208675</v>
      </c>
      <c r="E410" s="15">
        <f>SUM(E411:E414)</f>
        <v>10000</v>
      </c>
      <c r="F410" s="15">
        <f>SUM(F411:F414)</f>
        <v>21750</v>
      </c>
      <c r="G410" s="15">
        <f t="shared" ref="G410" si="65">SUM(G411:G414)</f>
        <v>56675</v>
      </c>
      <c r="H410" s="15">
        <f t="shared" ref="H410:I410" si="66">SUM(H411:H414)</f>
        <v>59000</v>
      </c>
      <c r="I410" s="15">
        <f t="shared" si="66"/>
        <v>61250</v>
      </c>
      <c r="J410" s="36"/>
      <c r="K410" s="36"/>
      <c r="L410" s="36"/>
      <c r="M410" s="36"/>
      <c r="N410" s="36"/>
      <c r="O410" s="36"/>
      <c r="P410" s="36"/>
      <c r="Q410" s="37"/>
      <c r="R410" s="36"/>
      <c r="S410" s="36"/>
      <c r="T410" s="36"/>
      <c r="U410" s="36"/>
      <c r="V410" s="36"/>
    </row>
    <row r="411" spans="1:22" s="6" customFormat="1" ht="10.5" x14ac:dyDescent="0.15">
      <c r="A411" s="31"/>
      <c r="B411" s="38" t="s">
        <v>0</v>
      </c>
      <c r="C411" s="38" t="s">
        <v>0</v>
      </c>
      <c r="D411" s="14">
        <f>E411+F411+G411+H411+I411</f>
        <v>0</v>
      </c>
      <c r="E411" s="15"/>
      <c r="F411" s="15"/>
      <c r="G411" s="15"/>
      <c r="H411" s="15"/>
      <c r="I411" s="15"/>
      <c r="J411" s="36"/>
      <c r="K411" s="36"/>
      <c r="L411" s="36"/>
      <c r="M411" s="36"/>
      <c r="N411" s="36"/>
      <c r="O411" s="36"/>
      <c r="P411" s="36"/>
      <c r="Q411" s="37"/>
      <c r="R411" s="36"/>
      <c r="S411" s="36"/>
      <c r="T411" s="36"/>
      <c r="U411" s="36"/>
      <c r="V411" s="36"/>
    </row>
    <row r="412" spans="1:22" s="6" customFormat="1" ht="10.5" x14ac:dyDescent="0.15">
      <c r="A412" s="31"/>
      <c r="B412" s="38" t="s">
        <v>1</v>
      </c>
      <c r="C412" s="38" t="s">
        <v>1</v>
      </c>
      <c r="D412" s="14">
        <f>E412+F412+G412+H412+I412</f>
        <v>208675</v>
      </c>
      <c r="E412" s="15">
        <v>10000</v>
      </c>
      <c r="F412" s="15">
        <v>21750</v>
      </c>
      <c r="G412" s="15">
        <v>56675</v>
      </c>
      <c r="H412" s="15">
        <v>59000</v>
      </c>
      <c r="I412" s="15">
        <v>61250</v>
      </c>
      <c r="J412" s="36"/>
      <c r="K412" s="36"/>
      <c r="L412" s="36"/>
      <c r="M412" s="36"/>
      <c r="N412" s="36"/>
      <c r="O412" s="36"/>
      <c r="P412" s="36"/>
      <c r="Q412" s="37"/>
      <c r="R412" s="36"/>
      <c r="S412" s="36"/>
      <c r="T412" s="36"/>
      <c r="U412" s="36"/>
      <c r="V412" s="36"/>
    </row>
    <row r="413" spans="1:22" s="6" customFormat="1" ht="10.5" x14ac:dyDescent="0.15">
      <c r="A413" s="31"/>
      <c r="B413" s="38" t="s">
        <v>2</v>
      </c>
      <c r="C413" s="38" t="s">
        <v>2</v>
      </c>
      <c r="D413" s="14">
        <f>E413+F413+G413+H413+I413</f>
        <v>0</v>
      </c>
      <c r="E413" s="15"/>
      <c r="F413" s="15"/>
      <c r="G413" s="15"/>
      <c r="H413" s="15"/>
      <c r="I413" s="15"/>
      <c r="J413" s="36"/>
      <c r="K413" s="36"/>
      <c r="L413" s="36"/>
      <c r="M413" s="36"/>
      <c r="N413" s="36"/>
      <c r="O413" s="36"/>
      <c r="P413" s="36"/>
      <c r="Q413" s="37"/>
      <c r="R413" s="36"/>
      <c r="S413" s="36"/>
      <c r="T413" s="36"/>
      <c r="U413" s="36"/>
      <c r="V413" s="36"/>
    </row>
    <row r="414" spans="1:22" s="8" customFormat="1" ht="10.5" x14ac:dyDescent="0.15">
      <c r="A414" s="32"/>
      <c r="B414" s="38" t="s">
        <v>3</v>
      </c>
      <c r="C414" s="38" t="s">
        <v>3</v>
      </c>
      <c r="D414" s="14">
        <f>E414+F414+G414+H414+I414</f>
        <v>0</v>
      </c>
      <c r="E414" s="15"/>
      <c r="F414" s="15"/>
      <c r="G414" s="15"/>
      <c r="H414" s="15"/>
      <c r="I414" s="15"/>
      <c r="J414" s="36"/>
      <c r="K414" s="36"/>
      <c r="L414" s="36"/>
      <c r="M414" s="36"/>
      <c r="N414" s="36"/>
      <c r="O414" s="36"/>
      <c r="P414" s="36"/>
      <c r="Q414" s="37"/>
      <c r="R414" s="36"/>
      <c r="S414" s="36"/>
      <c r="T414" s="36"/>
      <c r="U414" s="36"/>
      <c r="V414" s="36"/>
    </row>
    <row r="415" spans="1:22" s="8" customFormat="1" ht="10.5" customHeight="1" x14ac:dyDescent="0.15">
      <c r="A415" s="30" t="s">
        <v>106</v>
      </c>
      <c r="B415" s="55" t="s">
        <v>18</v>
      </c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6"/>
    </row>
    <row r="416" spans="1:22" s="8" customFormat="1" ht="10.5" customHeight="1" x14ac:dyDescent="0.15">
      <c r="A416" s="31" t="s">
        <v>30</v>
      </c>
      <c r="B416" s="34" t="s">
        <v>98</v>
      </c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</row>
    <row r="417" spans="1:23" s="8" customFormat="1" ht="77.25" customHeight="1" x14ac:dyDescent="0.15">
      <c r="A417" s="31"/>
      <c r="B417" s="57" t="s">
        <v>257</v>
      </c>
      <c r="C417" s="58" t="s">
        <v>257</v>
      </c>
      <c r="D417" s="58"/>
      <c r="E417" s="58"/>
      <c r="F417" s="58"/>
      <c r="G417" s="58"/>
      <c r="H417" s="58"/>
      <c r="I417" s="59"/>
      <c r="J417" s="36" t="s">
        <v>348</v>
      </c>
      <c r="K417" s="36"/>
      <c r="L417" s="36" t="s">
        <v>60</v>
      </c>
      <c r="M417" s="36" t="s">
        <v>349</v>
      </c>
      <c r="N417" s="36" t="s">
        <v>19</v>
      </c>
      <c r="O417" s="36" t="s">
        <v>298</v>
      </c>
      <c r="P417" s="36" t="s">
        <v>19</v>
      </c>
      <c r="Q417" s="37" t="s">
        <v>350</v>
      </c>
      <c r="R417" s="36" t="s">
        <v>11</v>
      </c>
      <c r="S417" s="36" t="s">
        <v>12</v>
      </c>
      <c r="T417" s="36" t="s">
        <v>7</v>
      </c>
      <c r="U417" s="36"/>
      <c r="V417" s="36" t="s">
        <v>483</v>
      </c>
    </row>
    <row r="418" spans="1:23" s="8" customFormat="1" ht="10.5" x14ac:dyDescent="0.15">
      <c r="A418" s="31"/>
      <c r="B418" s="38" t="s">
        <v>5</v>
      </c>
      <c r="C418" s="38" t="s">
        <v>5</v>
      </c>
      <c r="D418" s="14">
        <f>SUM(D419:D422)</f>
        <v>21285.46</v>
      </c>
      <c r="E418" s="15">
        <f>SUM(E419:E422)</f>
        <v>21285.46</v>
      </c>
      <c r="F418" s="15"/>
      <c r="G418" s="15"/>
      <c r="H418" s="15"/>
      <c r="I418" s="15"/>
      <c r="J418" s="36"/>
      <c r="K418" s="36"/>
      <c r="L418" s="36"/>
      <c r="M418" s="36"/>
      <c r="N418" s="36"/>
      <c r="O418" s="36"/>
      <c r="P418" s="36"/>
      <c r="Q418" s="37"/>
      <c r="R418" s="36"/>
      <c r="S418" s="36"/>
      <c r="T418" s="36"/>
      <c r="U418" s="36"/>
      <c r="V418" s="36"/>
    </row>
    <row r="419" spans="1:23" s="8" customFormat="1" ht="10.5" x14ac:dyDescent="0.15">
      <c r="A419" s="31"/>
      <c r="B419" s="38" t="s">
        <v>0</v>
      </c>
      <c r="C419" s="38" t="s">
        <v>0</v>
      </c>
      <c r="D419" s="14">
        <f>E419+F419+G419+H419+I419</f>
        <v>0</v>
      </c>
      <c r="E419" s="15"/>
      <c r="F419" s="15"/>
      <c r="G419" s="15"/>
      <c r="H419" s="15"/>
      <c r="I419" s="15"/>
      <c r="J419" s="36"/>
      <c r="K419" s="36"/>
      <c r="L419" s="36"/>
      <c r="M419" s="36"/>
      <c r="N419" s="36"/>
      <c r="O419" s="36"/>
      <c r="P419" s="36"/>
      <c r="Q419" s="37"/>
      <c r="R419" s="36"/>
      <c r="S419" s="36"/>
      <c r="T419" s="36"/>
      <c r="U419" s="36"/>
      <c r="V419" s="36"/>
    </row>
    <row r="420" spans="1:23" s="8" customFormat="1" ht="10.5" x14ac:dyDescent="0.15">
      <c r="A420" s="31"/>
      <c r="B420" s="38" t="s">
        <v>1</v>
      </c>
      <c r="C420" s="38" t="s">
        <v>1</v>
      </c>
      <c r="D420" s="14">
        <f>E420+F420+G420+H420+I420</f>
        <v>21285.46</v>
      </c>
      <c r="E420" s="15">
        <v>21285.46</v>
      </c>
      <c r="F420" s="15"/>
      <c r="G420" s="15"/>
      <c r="H420" s="15"/>
      <c r="I420" s="15"/>
      <c r="J420" s="36"/>
      <c r="K420" s="36"/>
      <c r="L420" s="36"/>
      <c r="M420" s="36"/>
      <c r="N420" s="36"/>
      <c r="O420" s="36"/>
      <c r="P420" s="36"/>
      <c r="Q420" s="37"/>
      <c r="R420" s="36"/>
      <c r="S420" s="36"/>
      <c r="T420" s="36"/>
      <c r="U420" s="36"/>
      <c r="V420" s="36"/>
    </row>
    <row r="421" spans="1:23" s="6" customFormat="1" ht="10.5" x14ac:dyDescent="0.15">
      <c r="A421" s="31"/>
      <c r="B421" s="38" t="s">
        <v>2</v>
      </c>
      <c r="C421" s="38" t="s">
        <v>2</v>
      </c>
      <c r="D421" s="14">
        <f>E421+F421+G421+H421+I421</f>
        <v>0</v>
      </c>
      <c r="E421" s="15"/>
      <c r="F421" s="15"/>
      <c r="G421" s="15"/>
      <c r="H421" s="15"/>
      <c r="I421" s="15"/>
      <c r="J421" s="36"/>
      <c r="K421" s="36"/>
      <c r="L421" s="36"/>
      <c r="M421" s="36"/>
      <c r="N421" s="36"/>
      <c r="O421" s="36"/>
      <c r="P421" s="36"/>
      <c r="Q421" s="37"/>
      <c r="R421" s="36"/>
      <c r="S421" s="36"/>
      <c r="T421" s="36"/>
      <c r="U421" s="36"/>
      <c r="V421" s="36"/>
    </row>
    <row r="422" spans="1:23" s="6" customFormat="1" ht="10.5" x14ac:dyDescent="0.15">
      <c r="A422" s="32"/>
      <c r="B422" s="38" t="s">
        <v>3</v>
      </c>
      <c r="C422" s="38" t="s">
        <v>3</v>
      </c>
      <c r="D422" s="14">
        <f>E422+F422+G422+H422+I422</f>
        <v>0</v>
      </c>
      <c r="E422" s="15"/>
      <c r="F422" s="15"/>
      <c r="G422" s="15"/>
      <c r="H422" s="15"/>
      <c r="I422" s="15"/>
      <c r="J422" s="36"/>
      <c r="K422" s="36"/>
      <c r="L422" s="36"/>
      <c r="M422" s="36"/>
      <c r="N422" s="36"/>
      <c r="O422" s="36"/>
      <c r="P422" s="36"/>
      <c r="Q422" s="37"/>
      <c r="R422" s="36"/>
      <c r="S422" s="36"/>
      <c r="T422" s="36"/>
      <c r="U422" s="36"/>
      <c r="V422" s="36"/>
    </row>
    <row r="423" spans="1:23" s="8" customFormat="1" ht="10.5" customHeight="1" x14ac:dyDescent="0.15">
      <c r="A423" s="30" t="s">
        <v>256</v>
      </c>
      <c r="B423" s="55" t="s">
        <v>18</v>
      </c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6"/>
      <c r="W423" s="6"/>
    </row>
    <row r="424" spans="1:23" s="6" customFormat="1" ht="10.5" customHeight="1" x14ac:dyDescent="0.15">
      <c r="A424" s="31" t="s">
        <v>30</v>
      </c>
      <c r="B424" s="34" t="s">
        <v>255</v>
      </c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</row>
    <row r="425" spans="1:23" s="6" customFormat="1" ht="72" customHeight="1" x14ac:dyDescent="0.15">
      <c r="A425" s="31"/>
      <c r="B425" s="57" t="s">
        <v>258</v>
      </c>
      <c r="C425" s="58" t="s">
        <v>258</v>
      </c>
      <c r="D425" s="58"/>
      <c r="E425" s="58"/>
      <c r="F425" s="58"/>
      <c r="G425" s="58"/>
      <c r="H425" s="58"/>
      <c r="I425" s="59"/>
      <c r="J425" s="36" t="s">
        <v>121</v>
      </c>
      <c r="K425" s="36"/>
      <c r="L425" s="36" t="s">
        <v>61</v>
      </c>
      <c r="M425" s="36" t="s">
        <v>125</v>
      </c>
      <c r="N425" s="36" t="s">
        <v>124</v>
      </c>
      <c r="O425" s="36" t="s">
        <v>124</v>
      </c>
      <c r="P425" s="36" t="s">
        <v>124</v>
      </c>
      <c r="Q425" s="37">
        <v>1494597.13</v>
      </c>
      <c r="R425" s="36" t="s">
        <v>9</v>
      </c>
      <c r="S425" s="36" t="s">
        <v>10</v>
      </c>
      <c r="T425" s="36" t="s">
        <v>388</v>
      </c>
      <c r="U425" s="36"/>
      <c r="V425" s="36" t="s">
        <v>484</v>
      </c>
    </row>
    <row r="426" spans="1:23" s="6" customFormat="1" ht="10.5" x14ac:dyDescent="0.15">
      <c r="A426" s="31"/>
      <c r="B426" s="38" t="s">
        <v>5</v>
      </c>
      <c r="C426" s="38" t="s">
        <v>5</v>
      </c>
      <c r="D426" s="14">
        <f>SUM(D427:D430)</f>
        <v>48254.656902000002</v>
      </c>
      <c r="E426" s="15">
        <f>SUM(E427:E430)</f>
        <v>48254.656902000002</v>
      </c>
      <c r="F426" s="15"/>
      <c r="G426" s="15"/>
      <c r="H426" s="15"/>
      <c r="I426" s="15"/>
      <c r="J426" s="36"/>
      <c r="K426" s="36"/>
      <c r="L426" s="36"/>
      <c r="M426" s="36"/>
      <c r="N426" s="36"/>
      <c r="O426" s="36"/>
      <c r="P426" s="36"/>
      <c r="Q426" s="37"/>
      <c r="R426" s="36"/>
      <c r="S426" s="36"/>
      <c r="T426" s="36"/>
      <c r="U426" s="36"/>
      <c r="V426" s="36"/>
    </row>
    <row r="427" spans="1:23" s="6" customFormat="1" ht="10.5" x14ac:dyDescent="0.15">
      <c r="A427" s="31"/>
      <c r="B427" s="38" t="s">
        <v>0</v>
      </c>
      <c r="C427" s="38" t="s">
        <v>0</v>
      </c>
      <c r="D427" s="14">
        <f>E427+F427+G427+H427+I427</f>
        <v>0</v>
      </c>
      <c r="E427" s="15"/>
      <c r="F427" s="15"/>
      <c r="G427" s="15"/>
      <c r="H427" s="15"/>
      <c r="I427" s="15"/>
      <c r="J427" s="36"/>
      <c r="K427" s="36"/>
      <c r="L427" s="36"/>
      <c r="M427" s="36"/>
      <c r="N427" s="36"/>
      <c r="O427" s="36"/>
      <c r="P427" s="36"/>
      <c r="Q427" s="37"/>
      <c r="R427" s="36"/>
      <c r="S427" s="36"/>
      <c r="T427" s="36"/>
      <c r="U427" s="36"/>
      <c r="V427" s="36"/>
    </row>
    <row r="428" spans="1:23" s="6" customFormat="1" ht="10.5" x14ac:dyDescent="0.15">
      <c r="A428" s="31"/>
      <c r="B428" s="38" t="s">
        <v>1</v>
      </c>
      <c r="C428" s="38" t="s">
        <v>1</v>
      </c>
      <c r="D428" s="14">
        <f>E428+F428+G428+H428+I428</f>
        <v>43867.87</v>
      </c>
      <c r="E428" s="15">
        <v>43867.87</v>
      </c>
      <c r="F428" s="15"/>
      <c r="G428" s="15"/>
      <c r="H428" s="15"/>
      <c r="I428" s="15"/>
      <c r="J428" s="36"/>
      <c r="K428" s="36"/>
      <c r="L428" s="36"/>
      <c r="M428" s="36"/>
      <c r="N428" s="36"/>
      <c r="O428" s="36"/>
      <c r="P428" s="36"/>
      <c r="Q428" s="37"/>
      <c r="R428" s="36"/>
      <c r="S428" s="36"/>
      <c r="T428" s="36"/>
      <c r="U428" s="36"/>
      <c r="V428" s="36"/>
    </row>
    <row r="429" spans="1:23" s="6" customFormat="1" ht="10.5" x14ac:dyDescent="0.15">
      <c r="A429" s="31"/>
      <c r="B429" s="38" t="s">
        <v>2</v>
      </c>
      <c r="C429" s="38" t="s">
        <v>2</v>
      </c>
      <c r="D429" s="14">
        <f>E429+F429+G429+H429+I429</f>
        <v>4386.7869019999998</v>
      </c>
      <c r="E429" s="15">
        <v>4386.7869019999998</v>
      </c>
      <c r="F429" s="15"/>
      <c r="G429" s="15"/>
      <c r="H429" s="15"/>
      <c r="I429" s="15"/>
      <c r="J429" s="36"/>
      <c r="K429" s="36"/>
      <c r="L429" s="36"/>
      <c r="M429" s="36"/>
      <c r="N429" s="36"/>
      <c r="O429" s="36"/>
      <c r="P429" s="36"/>
      <c r="Q429" s="37"/>
      <c r="R429" s="36"/>
      <c r="S429" s="36"/>
      <c r="T429" s="36"/>
      <c r="U429" s="36"/>
      <c r="V429" s="36"/>
    </row>
    <row r="430" spans="1:23" s="6" customFormat="1" ht="10.5" x14ac:dyDescent="0.15">
      <c r="A430" s="32"/>
      <c r="B430" s="38" t="s">
        <v>3</v>
      </c>
      <c r="C430" s="38" t="s">
        <v>3</v>
      </c>
      <c r="D430" s="14">
        <f>E430+F430+G430+H430+I430</f>
        <v>0</v>
      </c>
      <c r="E430" s="15"/>
      <c r="F430" s="15"/>
      <c r="G430" s="15"/>
      <c r="H430" s="15"/>
      <c r="I430" s="15"/>
      <c r="J430" s="36"/>
      <c r="K430" s="36"/>
      <c r="L430" s="36"/>
      <c r="M430" s="36"/>
      <c r="N430" s="36"/>
      <c r="O430" s="36"/>
      <c r="P430" s="36"/>
      <c r="Q430" s="37"/>
      <c r="R430" s="36"/>
      <c r="S430" s="36"/>
      <c r="T430" s="36"/>
      <c r="U430" s="36"/>
      <c r="V430" s="36"/>
    </row>
    <row r="431" spans="1:23" s="6" customFormat="1" ht="10.5" customHeight="1" x14ac:dyDescent="0.15">
      <c r="A431" s="30" t="s">
        <v>112</v>
      </c>
      <c r="B431" s="55" t="s">
        <v>18</v>
      </c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6"/>
    </row>
    <row r="432" spans="1:23" s="6" customFormat="1" ht="10.5" customHeight="1" x14ac:dyDescent="0.15">
      <c r="A432" s="31" t="s">
        <v>30</v>
      </c>
      <c r="B432" s="34" t="s">
        <v>255</v>
      </c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</row>
    <row r="433" spans="1:22" s="6" customFormat="1" ht="69.75" customHeight="1" x14ac:dyDescent="0.15">
      <c r="A433" s="31"/>
      <c r="B433" s="57" t="s">
        <v>126</v>
      </c>
      <c r="C433" s="58" t="s">
        <v>126</v>
      </c>
      <c r="D433" s="58"/>
      <c r="E433" s="58"/>
      <c r="F433" s="58"/>
      <c r="G433" s="58"/>
      <c r="H433" s="58"/>
      <c r="I433" s="59"/>
      <c r="J433" s="36" t="s">
        <v>121</v>
      </c>
      <c r="K433" s="36"/>
      <c r="L433" s="36" t="s">
        <v>61</v>
      </c>
      <c r="M433" s="36" t="s">
        <v>127</v>
      </c>
      <c r="N433" s="36" t="s">
        <v>124</v>
      </c>
      <c r="O433" s="36" t="s">
        <v>124</v>
      </c>
      <c r="P433" s="36" t="s">
        <v>124</v>
      </c>
      <c r="Q433" s="37">
        <v>784117.62</v>
      </c>
      <c r="R433" s="36" t="s">
        <v>9</v>
      </c>
      <c r="S433" s="36" t="s">
        <v>10</v>
      </c>
      <c r="T433" s="36" t="s">
        <v>7</v>
      </c>
      <c r="U433" s="36"/>
      <c r="V433" s="36" t="s">
        <v>485</v>
      </c>
    </row>
    <row r="434" spans="1:22" s="6" customFormat="1" ht="10.5" x14ac:dyDescent="0.15">
      <c r="A434" s="31"/>
      <c r="B434" s="38" t="s">
        <v>5</v>
      </c>
      <c r="C434" s="38" t="s">
        <v>5</v>
      </c>
      <c r="D434" s="14">
        <f>SUM(D435:D438)</f>
        <v>79667.081099999996</v>
      </c>
      <c r="E434" s="15">
        <f>SUM(E435:E438)</f>
        <v>79667.081099999996</v>
      </c>
      <c r="F434" s="15"/>
      <c r="G434" s="15"/>
      <c r="H434" s="15"/>
      <c r="I434" s="15"/>
      <c r="J434" s="36"/>
      <c r="K434" s="36"/>
      <c r="L434" s="36"/>
      <c r="M434" s="36"/>
      <c r="N434" s="36"/>
      <c r="O434" s="36"/>
      <c r="P434" s="36"/>
      <c r="Q434" s="37"/>
      <c r="R434" s="36"/>
      <c r="S434" s="36"/>
      <c r="T434" s="36"/>
      <c r="U434" s="36"/>
      <c r="V434" s="36"/>
    </row>
    <row r="435" spans="1:22" s="6" customFormat="1" ht="10.5" x14ac:dyDescent="0.15">
      <c r="A435" s="31"/>
      <c r="B435" s="38" t="s">
        <v>0</v>
      </c>
      <c r="C435" s="38" t="s">
        <v>0</v>
      </c>
      <c r="D435" s="14">
        <f>E435+F435+G435+H435+I435</f>
        <v>0</v>
      </c>
      <c r="E435" s="15"/>
      <c r="F435" s="15"/>
      <c r="G435" s="15"/>
      <c r="H435" s="15"/>
      <c r="I435" s="15"/>
      <c r="J435" s="36"/>
      <c r="K435" s="36"/>
      <c r="L435" s="36"/>
      <c r="M435" s="36"/>
      <c r="N435" s="36"/>
      <c r="O435" s="36"/>
      <c r="P435" s="36"/>
      <c r="Q435" s="37"/>
      <c r="R435" s="36"/>
      <c r="S435" s="36"/>
      <c r="T435" s="36"/>
      <c r="U435" s="36"/>
      <c r="V435" s="36"/>
    </row>
    <row r="436" spans="1:22" s="8" customFormat="1" ht="10.5" x14ac:dyDescent="0.15">
      <c r="A436" s="31"/>
      <c r="B436" s="38" t="s">
        <v>1</v>
      </c>
      <c r="C436" s="38" t="s">
        <v>1</v>
      </c>
      <c r="D436" s="14">
        <f>E436+F436+G436+H436+I436</f>
        <v>72424.62</v>
      </c>
      <c r="E436" s="15">
        <v>72424.62</v>
      </c>
      <c r="F436" s="15"/>
      <c r="G436" s="15"/>
      <c r="H436" s="15"/>
      <c r="I436" s="15"/>
      <c r="J436" s="36"/>
      <c r="K436" s="36"/>
      <c r="L436" s="36"/>
      <c r="M436" s="36"/>
      <c r="N436" s="36"/>
      <c r="O436" s="36"/>
      <c r="P436" s="36"/>
      <c r="Q436" s="37"/>
      <c r="R436" s="36"/>
      <c r="S436" s="36"/>
      <c r="T436" s="36"/>
      <c r="U436" s="36"/>
      <c r="V436" s="36"/>
    </row>
    <row r="437" spans="1:22" s="8" customFormat="1" ht="10.5" x14ac:dyDescent="0.15">
      <c r="A437" s="31"/>
      <c r="B437" s="38" t="s">
        <v>2</v>
      </c>
      <c r="C437" s="38" t="s">
        <v>2</v>
      </c>
      <c r="D437" s="14">
        <f>E437+F437+G437+H437+I437</f>
        <v>7242.4611000000004</v>
      </c>
      <c r="E437" s="15">
        <v>7242.4611000000004</v>
      </c>
      <c r="F437" s="15"/>
      <c r="G437" s="15"/>
      <c r="H437" s="15"/>
      <c r="I437" s="15"/>
      <c r="J437" s="36"/>
      <c r="K437" s="36"/>
      <c r="L437" s="36"/>
      <c r="M437" s="36"/>
      <c r="N437" s="36"/>
      <c r="O437" s="36"/>
      <c r="P437" s="36"/>
      <c r="Q437" s="37"/>
      <c r="R437" s="36"/>
      <c r="S437" s="36"/>
      <c r="T437" s="36"/>
      <c r="U437" s="36"/>
      <c r="V437" s="36"/>
    </row>
    <row r="438" spans="1:22" s="8" customFormat="1" ht="10.5" x14ac:dyDescent="0.15">
      <c r="A438" s="32"/>
      <c r="B438" s="38" t="s">
        <v>3</v>
      </c>
      <c r="C438" s="38" t="s">
        <v>3</v>
      </c>
      <c r="D438" s="14">
        <f>E438+F438+G438+H438+I438</f>
        <v>0</v>
      </c>
      <c r="E438" s="15"/>
      <c r="F438" s="15"/>
      <c r="G438" s="15"/>
      <c r="H438" s="15"/>
      <c r="I438" s="15"/>
      <c r="J438" s="36"/>
      <c r="K438" s="36"/>
      <c r="L438" s="36"/>
      <c r="M438" s="36"/>
      <c r="N438" s="36"/>
      <c r="O438" s="36"/>
      <c r="P438" s="36"/>
      <c r="Q438" s="37"/>
      <c r="R438" s="36"/>
      <c r="S438" s="36"/>
      <c r="T438" s="36"/>
      <c r="U438" s="36"/>
      <c r="V438" s="36"/>
    </row>
    <row r="439" spans="1:22" s="8" customFormat="1" ht="10.5" customHeight="1" x14ac:dyDescent="0.15">
      <c r="A439" s="30" t="s">
        <v>412</v>
      </c>
      <c r="B439" s="55" t="s">
        <v>18</v>
      </c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6"/>
    </row>
    <row r="440" spans="1:22" s="8" customFormat="1" ht="10.5" customHeight="1" x14ac:dyDescent="0.15">
      <c r="A440" s="31" t="s">
        <v>30</v>
      </c>
      <c r="B440" s="34" t="s">
        <v>255</v>
      </c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</row>
    <row r="441" spans="1:22" s="8" customFormat="1" ht="87" customHeight="1" x14ac:dyDescent="0.15">
      <c r="A441" s="31"/>
      <c r="B441" s="57" t="s">
        <v>78</v>
      </c>
      <c r="C441" s="58" t="s">
        <v>78</v>
      </c>
      <c r="D441" s="58"/>
      <c r="E441" s="58"/>
      <c r="F441" s="58"/>
      <c r="G441" s="58"/>
      <c r="H441" s="58"/>
      <c r="I441" s="59"/>
      <c r="J441" s="36" t="s">
        <v>66</v>
      </c>
      <c r="K441" s="36"/>
      <c r="L441" s="36" t="s">
        <v>60</v>
      </c>
      <c r="M441" s="36" t="s">
        <v>260</v>
      </c>
      <c r="N441" s="36" t="s">
        <v>19</v>
      </c>
      <c r="O441" s="36" t="s">
        <v>18</v>
      </c>
      <c r="P441" s="36" t="s">
        <v>19</v>
      </c>
      <c r="Q441" s="37" t="s">
        <v>261</v>
      </c>
      <c r="R441" s="36" t="s">
        <v>11</v>
      </c>
      <c r="S441" s="36" t="s">
        <v>13</v>
      </c>
      <c r="T441" s="36" t="s">
        <v>7</v>
      </c>
      <c r="U441" s="36"/>
      <c r="V441" s="36" t="s">
        <v>486</v>
      </c>
    </row>
    <row r="442" spans="1:22" s="8" customFormat="1" ht="10.5" x14ac:dyDescent="0.15">
      <c r="A442" s="31"/>
      <c r="B442" s="38" t="s">
        <v>5</v>
      </c>
      <c r="C442" s="38" t="s">
        <v>5</v>
      </c>
      <c r="D442" s="14">
        <f>SUM(D443:D446)</f>
        <v>41324.75</v>
      </c>
      <c r="E442" s="15">
        <f>E444+E447+E449</f>
        <v>41324.75</v>
      </c>
      <c r="F442" s="15"/>
      <c r="G442" s="15"/>
      <c r="H442" s="15"/>
      <c r="I442" s="15"/>
      <c r="J442" s="36"/>
      <c r="K442" s="36"/>
      <c r="L442" s="36"/>
      <c r="M442" s="36"/>
      <c r="N442" s="36"/>
      <c r="O442" s="36"/>
      <c r="P442" s="36"/>
      <c r="Q442" s="37"/>
      <c r="R442" s="36"/>
      <c r="S442" s="36"/>
      <c r="T442" s="36"/>
      <c r="U442" s="36"/>
      <c r="V442" s="36"/>
    </row>
    <row r="443" spans="1:22" s="6" customFormat="1" ht="10.5" x14ac:dyDescent="0.15">
      <c r="A443" s="31"/>
      <c r="B443" s="38" t="s">
        <v>0</v>
      </c>
      <c r="C443" s="38" t="s">
        <v>0</v>
      </c>
      <c r="D443" s="14">
        <f>E443+F443+G443+H443+I443</f>
        <v>0</v>
      </c>
      <c r="E443" s="15"/>
      <c r="F443" s="15"/>
      <c r="G443" s="15"/>
      <c r="H443" s="15"/>
      <c r="I443" s="15"/>
      <c r="J443" s="36"/>
      <c r="K443" s="36"/>
      <c r="L443" s="36"/>
      <c r="M443" s="36"/>
      <c r="N443" s="36"/>
      <c r="O443" s="36"/>
      <c r="P443" s="36"/>
      <c r="Q443" s="37"/>
      <c r="R443" s="36"/>
      <c r="S443" s="36"/>
      <c r="T443" s="36"/>
      <c r="U443" s="36"/>
      <c r="V443" s="36"/>
    </row>
    <row r="444" spans="1:22" s="6" customFormat="1" ht="10.5" x14ac:dyDescent="0.15">
      <c r="A444" s="31"/>
      <c r="B444" s="38" t="s">
        <v>1</v>
      </c>
      <c r="C444" s="38" t="s">
        <v>1</v>
      </c>
      <c r="D444" s="14">
        <f>E444+F444+G444+H444+I444</f>
        <v>41324.75</v>
      </c>
      <c r="E444" s="15">
        <v>41324.75</v>
      </c>
      <c r="F444" s="15"/>
      <c r="G444" s="15"/>
      <c r="H444" s="15"/>
      <c r="I444" s="15"/>
      <c r="J444" s="36"/>
      <c r="K444" s="36"/>
      <c r="L444" s="36"/>
      <c r="M444" s="36"/>
      <c r="N444" s="36"/>
      <c r="O444" s="36"/>
      <c r="P444" s="36"/>
      <c r="Q444" s="37"/>
      <c r="R444" s="36"/>
      <c r="S444" s="36"/>
      <c r="T444" s="36"/>
      <c r="U444" s="36"/>
      <c r="V444" s="36"/>
    </row>
    <row r="445" spans="1:22" s="6" customFormat="1" ht="10.5" x14ac:dyDescent="0.15">
      <c r="A445" s="31"/>
      <c r="B445" s="38" t="s">
        <v>2</v>
      </c>
      <c r="C445" s="38" t="s">
        <v>2</v>
      </c>
      <c r="D445" s="14">
        <f>E445+F445+G445+H445+I445</f>
        <v>0</v>
      </c>
      <c r="E445" s="15"/>
      <c r="F445" s="15"/>
      <c r="G445" s="15"/>
      <c r="H445" s="15"/>
      <c r="I445" s="15"/>
      <c r="J445" s="36"/>
      <c r="K445" s="36"/>
      <c r="L445" s="36"/>
      <c r="M445" s="36"/>
      <c r="N445" s="36"/>
      <c r="O445" s="36"/>
      <c r="P445" s="36"/>
      <c r="Q445" s="37"/>
      <c r="R445" s="36"/>
      <c r="S445" s="36"/>
      <c r="T445" s="36"/>
      <c r="U445" s="36"/>
      <c r="V445" s="36"/>
    </row>
    <row r="446" spans="1:22" s="6" customFormat="1" ht="10.5" x14ac:dyDescent="0.15">
      <c r="A446" s="32"/>
      <c r="B446" s="38" t="s">
        <v>3</v>
      </c>
      <c r="C446" s="38" t="s">
        <v>3</v>
      </c>
      <c r="D446" s="14">
        <f>E446+F446+G446+H446+I446</f>
        <v>0</v>
      </c>
      <c r="E446" s="15"/>
      <c r="F446" s="15"/>
      <c r="G446" s="15"/>
      <c r="H446" s="15"/>
      <c r="I446" s="15"/>
      <c r="J446" s="36"/>
      <c r="K446" s="36"/>
      <c r="L446" s="36"/>
      <c r="M446" s="36"/>
      <c r="N446" s="36"/>
      <c r="O446" s="36"/>
      <c r="P446" s="36"/>
      <c r="Q446" s="37"/>
      <c r="R446" s="36"/>
      <c r="S446" s="36"/>
      <c r="T446" s="36"/>
      <c r="U446" s="36"/>
      <c r="V446" s="36"/>
    </row>
    <row r="447" spans="1:22" s="6" customFormat="1" ht="10.5" customHeight="1" x14ac:dyDescent="0.15">
      <c r="A447" s="30" t="s">
        <v>259</v>
      </c>
      <c r="B447" s="55" t="s">
        <v>18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6"/>
    </row>
    <row r="448" spans="1:22" s="6" customFormat="1" ht="10.5" customHeight="1" x14ac:dyDescent="0.15">
      <c r="A448" s="31" t="s">
        <v>30</v>
      </c>
      <c r="B448" s="34" t="s">
        <v>255</v>
      </c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</row>
    <row r="449" spans="1:22" s="6" customFormat="1" ht="82.5" customHeight="1" x14ac:dyDescent="0.15">
      <c r="A449" s="31"/>
      <c r="B449" s="57" t="s">
        <v>79</v>
      </c>
      <c r="C449" s="58" t="s">
        <v>79</v>
      </c>
      <c r="D449" s="58"/>
      <c r="E449" s="58"/>
      <c r="F449" s="58"/>
      <c r="G449" s="58"/>
      <c r="H449" s="58"/>
      <c r="I449" s="59"/>
      <c r="J449" s="36" t="s">
        <v>66</v>
      </c>
      <c r="K449" s="36"/>
      <c r="L449" s="36" t="s">
        <v>60</v>
      </c>
      <c r="M449" s="36" t="s">
        <v>84</v>
      </c>
      <c r="N449" s="36" t="s">
        <v>19</v>
      </c>
      <c r="O449" s="36" t="s">
        <v>18</v>
      </c>
      <c r="P449" s="36" t="s">
        <v>19</v>
      </c>
      <c r="Q449" s="37" t="s">
        <v>263</v>
      </c>
      <c r="R449" s="36" t="s">
        <v>11</v>
      </c>
      <c r="S449" s="36" t="s">
        <v>13</v>
      </c>
      <c r="T449" s="36" t="s">
        <v>7</v>
      </c>
      <c r="U449" s="36"/>
      <c r="V449" s="36" t="s">
        <v>487</v>
      </c>
    </row>
    <row r="450" spans="1:22" s="8" customFormat="1" ht="10.5" x14ac:dyDescent="0.15">
      <c r="A450" s="31"/>
      <c r="B450" s="38" t="s">
        <v>5</v>
      </c>
      <c r="C450" s="38" t="s">
        <v>5</v>
      </c>
      <c r="D450" s="14">
        <f>SUM(D451:D454)</f>
        <v>36633.33</v>
      </c>
      <c r="E450" s="15">
        <f>SUM(E451:E454)</f>
        <v>36633.33</v>
      </c>
      <c r="F450" s="15"/>
      <c r="G450" s="15"/>
      <c r="H450" s="15"/>
      <c r="I450" s="15"/>
      <c r="J450" s="36"/>
      <c r="K450" s="36"/>
      <c r="L450" s="36"/>
      <c r="M450" s="36"/>
      <c r="N450" s="36"/>
      <c r="O450" s="36"/>
      <c r="P450" s="36"/>
      <c r="Q450" s="37"/>
      <c r="R450" s="36"/>
      <c r="S450" s="36"/>
      <c r="T450" s="36"/>
      <c r="U450" s="36"/>
      <c r="V450" s="36"/>
    </row>
    <row r="451" spans="1:22" s="8" customFormat="1" ht="10.5" x14ac:dyDescent="0.15">
      <c r="A451" s="31"/>
      <c r="B451" s="38" t="s">
        <v>0</v>
      </c>
      <c r="C451" s="38" t="s">
        <v>0</v>
      </c>
      <c r="D451" s="14">
        <f>E451+F451+G451+H451+I451</f>
        <v>0</v>
      </c>
      <c r="E451" s="15"/>
      <c r="F451" s="15"/>
      <c r="G451" s="15"/>
      <c r="H451" s="15"/>
      <c r="I451" s="15"/>
      <c r="J451" s="36"/>
      <c r="K451" s="36"/>
      <c r="L451" s="36"/>
      <c r="M451" s="36"/>
      <c r="N451" s="36"/>
      <c r="O451" s="36"/>
      <c r="P451" s="36"/>
      <c r="Q451" s="37"/>
      <c r="R451" s="36"/>
      <c r="S451" s="36"/>
      <c r="T451" s="36"/>
      <c r="U451" s="36"/>
      <c r="V451" s="36"/>
    </row>
    <row r="452" spans="1:22" s="8" customFormat="1" ht="10.5" x14ac:dyDescent="0.15">
      <c r="A452" s="31"/>
      <c r="B452" s="38" t="s">
        <v>1</v>
      </c>
      <c r="C452" s="38" t="s">
        <v>1</v>
      </c>
      <c r="D452" s="14">
        <f>E452+F452+G452+H452+I452</f>
        <v>36633.33</v>
      </c>
      <c r="E452" s="15">
        <v>36633.33</v>
      </c>
      <c r="F452" s="15"/>
      <c r="G452" s="15"/>
      <c r="H452" s="15"/>
      <c r="I452" s="15"/>
      <c r="J452" s="36"/>
      <c r="K452" s="36"/>
      <c r="L452" s="36"/>
      <c r="M452" s="36"/>
      <c r="N452" s="36"/>
      <c r="O452" s="36"/>
      <c r="P452" s="36"/>
      <c r="Q452" s="37"/>
      <c r="R452" s="36"/>
      <c r="S452" s="36"/>
      <c r="T452" s="36"/>
      <c r="U452" s="36"/>
      <c r="V452" s="36"/>
    </row>
    <row r="453" spans="1:22" s="8" customFormat="1" ht="10.5" x14ac:dyDescent="0.15">
      <c r="A453" s="31"/>
      <c r="B453" s="38" t="s">
        <v>2</v>
      </c>
      <c r="C453" s="38" t="s">
        <v>2</v>
      </c>
      <c r="D453" s="14">
        <f>E453+F453+G453+H453+I453</f>
        <v>0</v>
      </c>
      <c r="E453" s="15"/>
      <c r="F453" s="15"/>
      <c r="G453" s="15"/>
      <c r="H453" s="15"/>
      <c r="I453" s="15"/>
      <c r="J453" s="36"/>
      <c r="K453" s="36"/>
      <c r="L453" s="36"/>
      <c r="M453" s="36"/>
      <c r="N453" s="36"/>
      <c r="O453" s="36"/>
      <c r="P453" s="36"/>
      <c r="Q453" s="37"/>
      <c r="R453" s="36"/>
      <c r="S453" s="36"/>
      <c r="T453" s="36"/>
      <c r="U453" s="36"/>
      <c r="V453" s="36"/>
    </row>
    <row r="454" spans="1:22" s="8" customFormat="1" ht="10.5" x14ac:dyDescent="0.15">
      <c r="A454" s="32"/>
      <c r="B454" s="38" t="s">
        <v>3</v>
      </c>
      <c r="C454" s="38" t="s">
        <v>3</v>
      </c>
      <c r="D454" s="14">
        <f>E454+F454+G454+H454+I454</f>
        <v>0</v>
      </c>
      <c r="E454" s="15"/>
      <c r="F454" s="15"/>
      <c r="G454" s="15"/>
      <c r="H454" s="15"/>
      <c r="I454" s="15"/>
      <c r="J454" s="36"/>
      <c r="K454" s="36"/>
      <c r="L454" s="36"/>
      <c r="M454" s="36"/>
      <c r="N454" s="36"/>
      <c r="O454" s="36"/>
      <c r="P454" s="36"/>
      <c r="Q454" s="37"/>
      <c r="R454" s="36"/>
      <c r="S454" s="36"/>
      <c r="T454" s="36"/>
      <c r="U454" s="36"/>
      <c r="V454" s="36"/>
    </row>
    <row r="455" spans="1:22" s="8" customFormat="1" ht="10.5" customHeight="1" x14ac:dyDescent="0.15">
      <c r="A455" s="30" t="s">
        <v>113</v>
      </c>
      <c r="B455" s="55" t="s">
        <v>18</v>
      </c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6"/>
    </row>
    <row r="456" spans="1:22" s="8" customFormat="1" ht="10.5" customHeight="1" x14ac:dyDescent="0.15">
      <c r="A456" s="31" t="s">
        <v>30</v>
      </c>
      <c r="B456" s="34" t="s">
        <v>255</v>
      </c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</row>
    <row r="457" spans="1:22" s="8" customFormat="1" ht="84.75" customHeight="1" x14ac:dyDescent="0.15">
      <c r="A457" s="31"/>
      <c r="B457" s="57" t="s">
        <v>80</v>
      </c>
      <c r="C457" s="58" t="s">
        <v>80</v>
      </c>
      <c r="D457" s="58"/>
      <c r="E457" s="58"/>
      <c r="F457" s="58"/>
      <c r="G457" s="58"/>
      <c r="H457" s="58"/>
      <c r="I457" s="59"/>
      <c r="J457" s="36" t="s">
        <v>297</v>
      </c>
      <c r="K457" s="36"/>
      <c r="L457" s="36" t="s">
        <v>60</v>
      </c>
      <c r="M457" s="36" t="s">
        <v>318</v>
      </c>
      <c r="N457" s="36" t="s">
        <v>19</v>
      </c>
      <c r="O457" s="36" t="s">
        <v>298</v>
      </c>
      <c r="P457" s="36" t="s">
        <v>19</v>
      </c>
      <c r="Q457" s="37">
        <v>869303.65</v>
      </c>
      <c r="R457" s="36" t="s">
        <v>11</v>
      </c>
      <c r="S457" s="36" t="s">
        <v>15</v>
      </c>
      <c r="T457" s="36" t="s">
        <v>17</v>
      </c>
      <c r="U457" s="36"/>
      <c r="V457" s="36" t="s">
        <v>488</v>
      </c>
    </row>
    <row r="458" spans="1:22" s="8" customFormat="1" ht="10.5" x14ac:dyDescent="0.15">
      <c r="A458" s="31"/>
      <c r="B458" s="38" t="s">
        <v>5</v>
      </c>
      <c r="C458" s="38" t="s">
        <v>5</v>
      </c>
      <c r="D458" s="14">
        <f>SUM(D459:D462)</f>
        <v>243666.3</v>
      </c>
      <c r="E458" s="15">
        <f>SUM(E459:E462)</f>
        <v>40926.300000000003</v>
      </c>
      <c r="F458" s="15">
        <f>SUM(F459:F462)</f>
        <v>202740</v>
      </c>
      <c r="G458" s="15"/>
      <c r="H458" s="15"/>
      <c r="I458" s="15"/>
      <c r="J458" s="36"/>
      <c r="K458" s="36"/>
      <c r="L458" s="36"/>
      <c r="M458" s="36"/>
      <c r="N458" s="36"/>
      <c r="O458" s="36"/>
      <c r="P458" s="36"/>
      <c r="Q458" s="37"/>
      <c r="R458" s="36"/>
      <c r="S458" s="36"/>
      <c r="T458" s="36"/>
      <c r="U458" s="36"/>
      <c r="V458" s="36"/>
    </row>
    <row r="459" spans="1:22" s="8" customFormat="1" ht="10.5" x14ac:dyDescent="0.15">
      <c r="A459" s="31"/>
      <c r="B459" s="38" t="s">
        <v>0</v>
      </c>
      <c r="C459" s="38" t="s">
        <v>0</v>
      </c>
      <c r="D459" s="14">
        <f>E459+F459+G459+H459+I459</f>
        <v>0</v>
      </c>
      <c r="E459" s="15"/>
      <c r="F459" s="15"/>
      <c r="G459" s="15"/>
      <c r="H459" s="15"/>
      <c r="I459" s="15"/>
      <c r="J459" s="36"/>
      <c r="K459" s="36"/>
      <c r="L459" s="36"/>
      <c r="M459" s="36"/>
      <c r="N459" s="36"/>
      <c r="O459" s="36"/>
      <c r="P459" s="36"/>
      <c r="Q459" s="37"/>
      <c r="R459" s="36"/>
      <c r="S459" s="36"/>
      <c r="T459" s="36"/>
      <c r="U459" s="36"/>
      <c r="V459" s="36"/>
    </row>
    <row r="460" spans="1:22" s="8" customFormat="1" ht="10.5" x14ac:dyDescent="0.15">
      <c r="A460" s="31"/>
      <c r="B460" s="38" t="s">
        <v>1</v>
      </c>
      <c r="C460" s="38" t="s">
        <v>1</v>
      </c>
      <c r="D460" s="14">
        <f>E460+F460+G460+H460+I460</f>
        <v>243666.3</v>
      </c>
      <c r="E460" s="15">
        <v>40926.300000000003</v>
      </c>
      <c r="F460" s="15">
        <v>202740</v>
      </c>
      <c r="G460" s="15"/>
      <c r="H460" s="15"/>
      <c r="I460" s="15"/>
      <c r="J460" s="36"/>
      <c r="K460" s="36"/>
      <c r="L460" s="36"/>
      <c r="M460" s="36"/>
      <c r="N460" s="36"/>
      <c r="O460" s="36"/>
      <c r="P460" s="36"/>
      <c r="Q460" s="37"/>
      <c r="R460" s="36"/>
      <c r="S460" s="36"/>
      <c r="T460" s="36"/>
      <c r="U460" s="36"/>
      <c r="V460" s="36"/>
    </row>
    <row r="461" spans="1:22" s="8" customFormat="1" ht="10.5" x14ac:dyDescent="0.15">
      <c r="A461" s="31"/>
      <c r="B461" s="38" t="s">
        <v>2</v>
      </c>
      <c r="C461" s="38" t="s">
        <v>2</v>
      </c>
      <c r="D461" s="14">
        <f>E461+F461+G461+H461+I461</f>
        <v>0</v>
      </c>
      <c r="E461" s="15"/>
      <c r="F461" s="15"/>
      <c r="G461" s="15"/>
      <c r="H461" s="15"/>
      <c r="I461" s="15"/>
      <c r="J461" s="36"/>
      <c r="K461" s="36"/>
      <c r="L461" s="36"/>
      <c r="M461" s="36"/>
      <c r="N461" s="36"/>
      <c r="O461" s="36"/>
      <c r="P461" s="36"/>
      <c r="Q461" s="37"/>
      <c r="R461" s="36"/>
      <c r="S461" s="36"/>
      <c r="T461" s="36"/>
      <c r="U461" s="36"/>
      <c r="V461" s="36"/>
    </row>
    <row r="462" spans="1:22" s="8" customFormat="1" ht="10.5" x14ac:dyDescent="0.15">
      <c r="A462" s="32"/>
      <c r="B462" s="38" t="s">
        <v>3</v>
      </c>
      <c r="C462" s="38" t="s">
        <v>3</v>
      </c>
      <c r="D462" s="14">
        <f>E462+F462+G462+H462+I462</f>
        <v>0</v>
      </c>
      <c r="E462" s="15"/>
      <c r="F462" s="15"/>
      <c r="G462" s="15"/>
      <c r="H462" s="15"/>
      <c r="I462" s="15"/>
      <c r="J462" s="36"/>
      <c r="K462" s="36"/>
      <c r="L462" s="36"/>
      <c r="M462" s="36"/>
      <c r="N462" s="36"/>
      <c r="O462" s="36"/>
      <c r="P462" s="36"/>
      <c r="Q462" s="37"/>
      <c r="R462" s="36"/>
      <c r="S462" s="36"/>
      <c r="T462" s="36"/>
      <c r="U462" s="36"/>
      <c r="V462" s="36"/>
    </row>
    <row r="463" spans="1:22" s="8" customFormat="1" ht="10.5" customHeight="1" x14ac:dyDescent="0.15">
      <c r="A463" s="30" t="s">
        <v>262</v>
      </c>
      <c r="B463" s="55" t="s">
        <v>18</v>
      </c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6"/>
    </row>
    <row r="464" spans="1:22" s="8" customFormat="1" ht="10.5" customHeight="1" x14ac:dyDescent="0.15">
      <c r="A464" s="31" t="s">
        <v>30</v>
      </c>
      <c r="B464" s="34" t="s">
        <v>255</v>
      </c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</row>
    <row r="465" spans="1:22" s="8" customFormat="1" ht="80.25" customHeight="1" x14ac:dyDescent="0.15">
      <c r="A465" s="31"/>
      <c r="B465" s="57" t="s">
        <v>319</v>
      </c>
      <c r="C465" s="58" t="s">
        <v>319</v>
      </c>
      <c r="D465" s="58"/>
      <c r="E465" s="58"/>
      <c r="F465" s="58"/>
      <c r="G465" s="58"/>
      <c r="H465" s="58"/>
      <c r="I465" s="59"/>
      <c r="J465" s="36" t="s">
        <v>320</v>
      </c>
      <c r="K465" s="36"/>
      <c r="L465" s="36" t="s">
        <v>60</v>
      </c>
      <c r="M465" s="36" t="s">
        <v>321</v>
      </c>
      <c r="N465" s="36" t="s">
        <v>19</v>
      </c>
      <c r="O465" s="36" t="s">
        <v>298</v>
      </c>
      <c r="P465" s="36" t="s">
        <v>19</v>
      </c>
      <c r="Q465" s="37">
        <v>391101.83799999999</v>
      </c>
      <c r="R465" s="36" t="s">
        <v>11</v>
      </c>
      <c r="S465" s="36" t="s">
        <v>15</v>
      </c>
      <c r="T465" s="36" t="s">
        <v>17</v>
      </c>
      <c r="U465" s="36"/>
      <c r="V465" s="36" t="s">
        <v>489</v>
      </c>
    </row>
    <row r="466" spans="1:22" s="8" customFormat="1" ht="10.5" x14ac:dyDescent="0.15">
      <c r="A466" s="31"/>
      <c r="B466" s="38" t="s">
        <v>5</v>
      </c>
      <c r="C466" s="38" t="s">
        <v>5</v>
      </c>
      <c r="D466" s="14">
        <f>SUM(D467:D470)</f>
        <v>244324.283</v>
      </c>
      <c r="E466" s="15"/>
      <c r="F466" s="15"/>
      <c r="G466" s="15"/>
      <c r="H466" s="15">
        <f t="shared" ref="H466:I466" si="67">SUM(H467:H470)</f>
        <v>129000</v>
      </c>
      <c r="I466" s="15">
        <f t="shared" si="67"/>
        <v>115324.283</v>
      </c>
      <c r="J466" s="36"/>
      <c r="K466" s="36"/>
      <c r="L466" s="36"/>
      <c r="M466" s="36"/>
      <c r="N466" s="36"/>
      <c r="O466" s="36"/>
      <c r="P466" s="36"/>
      <c r="Q466" s="37"/>
      <c r="R466" s="36"/>
      <c r="S466" s="36"/>
      <c r="T466" s="36"/>
      <c r="U466" s="36"/>
      <c r="V466" s="36"/>
    </row>
    <row r="467" spans="1:22" s="8" customFormat="1" ht="10.5" x14ac:dyDescent="0.15">
      <c r="A467" s="31"/>
      <c r="B467" s="38" t="s">
        <v>0</v>
      </c>
      <c r="C467" s="38" t="s">
        <v>0</v>
      </c>
      <c r="D467" s="14">
        <f>E467+F467+G467+H467+I467</f>
        <v>0</v>
      </c>
      <c r="E467" s="15"/>
      <c r="F467" s="15"/>
      <c r="G467" s="15"/>
      <c r="H467" s="15"/>
      <c r="I467" s="15"/>
      <c r="J467" s="36"/>
      <c r="K467" s="36"/>
      <c r="L467" s="36"/>
      <c r="M467" s="36"/>
      <c r="N467" s="36"/>
      <c r="O467" s="36"/>
      <c r="P467" s="36"/>
      <c r="Q467" s="37"/>
      <c r="R467" s="36"/>
      <c r="S467" s="36"/>
      <c r="T467" s="36"/>
      <c r="U467" s="36"/>
      <c r="V467" s="36"/>
    </row>
    <row r="468" spans="1:22" s="8" customFormat="1" ht="10.5" x14ac:dyDescent="0.15">
      <c r="A468" s="31"/>
      <c r="B468" s="38" t="s">
        <v>1</v>
      </c>
      <c r="C468" s="38" t="s">
        <v>1</v>
      </c>
      <c r="D468" s="14">
        <f>E468+F468+G468+H468+I468</f>
        <v>244324.283</v>
      </c>
      <c r="E468" s="15"/>
      <c r="F468" s="15"/>
      <c r="G468" s="15"/>
      <c r="H468" s="15">
        <v>129000</v>
      </c>
      <c r="I468" s="15">
        <v>115324.283</v>
      </c>
      <c r="J468" s="36"/>
      <c r="K468" s="36"/>
      <c r="L468" s="36"/>
      <c r="M468" s="36"/>
      <c r="N468" s="36"/>
      <c r="O468" s="36"/>
      <c r="P468" s="36"/>
      <c r="Q468" s="37"/>
      <c r="R468" s="36"/>
      <c r="S468" s="36"/>
      <c r="T468" s="36"/>
      <c r="U468" s="36"/>
      <c r="V468" s="36"/>
    </row>
    <row r="469" spans="1:22" s="8" customFormat="1" ht="10.5" x14ac:dyDescent="0.15">
      <c r="A469" s="31"/>
      <c r="B469" s="38" t="s">
        <v>2</v>
      </c>
      <c r="C469" s="38" t="s">
        <v>2</v>
      </c>
      <c r="D469" s="14">
        <f>E469+F469+G469+H469+I469</f>
        <v>0</v>
      </c>
      <c r="E469" s="15"/>
      <c r="F469" s="15"/>
      <c r="G469" s="15"/>
      <c r="H469" s="15"/>
      <c r="I469" s="15"/>
      <c r="J469" s="36"/>
      <c r="K469" s="36"/>
      <c r="L469" s="36"/>
      <c r="M469" s="36"/>
      <c r="N469" s="36"/>
      <c r="O469" s="36"/>
      <c r="P469" s="36"/>
      <c r="Q469" s="37"/>
      <c r="R469" s="36"/>
      <c r="S469" s="36"/>
      <c r="T469" s="36"/>
      <c r="U469" s="36"/>
      <c r="V469" s="36"/>
    </row>
    <row r="470" spans="1:22" s="8" customFormat="1" ht="10.5" x14ac:dyDescent="0.15">
      <c r="A470" s="32"/>
      <c r="B470" s="38" t="s">
        <v>3</v>
      </c>
      <c r="C470" s="38" t="s">
        <v>3</v>
      </c>
      <c r="D470" s="14">
        <f>E470+F470+G470+H470+I470</f>
        <v>0</v>
      </c>
      <c r="E470" s="15"/>
      <c r="F470" s="15"/>
      <c r="G470" s="15"/>
      <c r="H470" s="15"/>
      <c r="I470" s="15"/>
      <c r="J470" s="36"/>
      <c r="K470" s="36"/>
      <c r="L470" s="36"/>
      <c r="M470" s="36"/>
      <c r="N470" s="36"/>
      <c r="O470" s="36"/>
      <c r="P470" s="36"/>
      <c r="Q470" s="37"/>
      <c r="R470" s="36"/>
      <c r="S470" s="36"/>
      <c r="T470" s="36"/>
      <c r="U470" s="36"/>
      <c r="V470" s="36"/>
    </row>
    <row r="471" spans="1:22" s="8" customFormat="1" ht="10.5" customHeight="1" x14ac:dyDescent="0.15">
      <c r="A471" s="30" t="s">
        <v>264</v>
      </c>
      <c r="B471" s="55" t="s">
        <v>18</v>
      </c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6"/>
    </row>
    <row r="472" spans="1:22" s="8" customFormat="1" ht="10.5" customHeight="1" x14ac:dyDescent="0.15">
      <c r="A472" s="31" t="s">
        <v>30</v>
      </c>
      <c r="B472" s="34" t="s">
        <v>255</v>
      </c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</row>
    <row r="473" spans="1:22" s="8" customFormat="1" ht="80.25" customHeight="1" x14ac:dyDescent="0.15">
      <c r="A473" s="31"/>
      <c r="B473" s="57" t="s">
        <v>327</v>
      </c>
      <c r="C473" s="58" t="s">
        <v>327</v>
      </c>
      <c r="D473" s="58"/>
      <c r="E473" s="58"/>
      <c r="F473" s="58"/>
      <c r="G473" s="58"/>
      <c r="H473" s="58"/>
      <c r="I473" s="59"/>
      <c r="J473" s="36" t="s">
        <v>313</v>
      </c>
      <c r="K473" s="36"/>
      <c r="L473" s="36" t="s">
        <v>60</v>
      </c>
      <c r="M473" s="36" t="s">
        <v>325</v>
      </c>
      <c r="N473" s="36" t="s">
        <v>19</v>
      </c>
      <c r="O473" s="36" t="s">
        <v>298</v>
      </c>
      <c r="P473" s="36" t="s">
        <v>19</v>
      </c>
      <c r="Q473" s="37" t="s">
        <v>326</v>
      </c>
      <c r="R473" s="36" t="s">
        <v>11</v>
      </c>
      <c r="S473" s="36" t="s">
        <v>116</v>
      </c>
      <c r="T473" s="36" t="s">
        <v>17</v>
      </c>
      <c r="U473" s="36"/>
      <c r="V473" s="36"/>
    </row>
    <row r="474" spans="1:22" s="8" customFormat="1" ht="10.5" x14ac:dyDescent="0.15">
      <c r="A474" s="31"/>
      <c r="B474" s="38" t="s">
        <v>5</v>
      </c>
      <c r="C474" s="38" t="s">
        <v>5</v>
      </c>
      <c r="D474" s="14">
        <f>SUM(D475:D478)</f>
        <v>439874.15399999998</v>
      </c>
      <c r="E474" s="15"/>
      <c r="F474" s="15"/>
      <c r="G474" s="15"/>
      <c r="H474" s="15">
        <f t="shared" ref="H474:I474" si="68">SUM(H475:H478)</f>
        <v>210000</v>
      </c>
      <c r="I474" s="15">
        <f t="shared" si="68"/>
        <v>229874.15399999998</v>
      </c>
      <c r="J474" s="36"/>
      <c r="K474" s="36"/>
      <c r="L474" s="36"/>
      <c r="M474" s="36"/>
      <c r="N474" s="36"/>
      <c r="O474" s="36"/>
      <c r="P474" s="36"/>
      <c r="Q474" s="37"/>
      <c r="R474" s="36"/>
      <c r="S474" s="36"/>
      <c r="T474" s="36"/>
      <c r="U474" s="36"/>
      <c r="V474" s="36"/>
    </row>
    <row r="475" spans="1:22" s="8" customFormat="1" ht="10.5" x14ac:dyDescent="0.15">
      <c r="A475" s="31"/>
      <c r="B475" s="38" t="s">
        <v>0</v>
      </c>
      <c r="C475" s="38" t="s">
        <v>0</v>
      </c>
      <c r="D475" s="14">
        <f>E475+F475+G475+H475+I475</f>
        <v>0</v>
      </c>
      <c r="E475" s="15"/>
      <c r="F475" s="15"/>
      <c r="G475" s="15"/>
      <c r="H475" s="15"/>
      <c r="I475" s="15"/>
      <c r="J475" s="36"/>
      <c r="K475" s="36"/>
      <c r="L475" s="36"/>
      <c r="M475" s="36"/>
      <c r="N475" s="36"/>
      <c r="O475" s="36"/>
      <c r="P475" s="36"/>
      <c r="Q475" s="37"/>
      <c r="R475" s="36"/>
      <c r="S475" s="36"/>
      <c r="T475" s="36"/>
      <c r="U475" s="36"/>
      <c r="V475" s="36"/>
    </row>
    <row r="476" spans="1:22" s="8" customFormat="1" ht="10.5" x14ac:dyDescent="0.15">
      <c r="A476" s="31"/>
      <c r="B476" s="38" t="s">
        <v>1</v>
      </c>
      <c r="C476" s="38" t="s">
        <v>1</v>
      </c>
      <c r="D476" s="14">
        <f>E476+F476+G476+H476+I476</f>
        <v>439874.15399999998</v>
      </c>
      <c r="E476" s="15"/>
      <c r="F476" s="15"/>
      <c r="G476" s="15"/>
      <c r="H476" s="15">
        <v>210000</v>
      </c>
      <c r="I476" s="15">
        <v>229874.15399999998</v>
      </c>
      <c r="J476" s="36"/>
      <c r="K476" s="36"/>
      <c r="L476" s="36"/>
      <c r="M476" s="36"/>
      <c r="N476" s="36"/>
      <c r="O476" s="36"/>
      <c r="P476" s="36"/>
      <c r="Q476" s="37"/>
      <c r="R476" s="36"/>
      <c r="S476" s="36"/>
      <c r="T476" s="36"/>
      <c r="U476" s="36"/>
      <c r="V476" s="36"/>
    </row>
    <row r="477" spans="1:22" s="8" customFormat="1" ht="10.5" x14ac:dyDescent="0.15">
      <c r="A477" s="31"/>
      <c r="B477" s="38" t="s">
        <v>2</v>
      </c>
      <c r="C477" s="38" t="s">
        <v>2</v>
      </c>
      <c r="D477" s="14">
        <f>E477+F477+G477+H477+I477</f>
        <v>0</v>
      </c>
      <c r="E477" s="15"/>
      <c r="F477" s="15"/>
      <c r="G477" s="15"/>
      <c r="H477" s="15"/>
      <c r="I477" s="15"/>
      <c r="J477" s="36"/>
      <c r="K477" s="36"/>
      <c r="L477" s="36"/>
      <c r="M477" s="36"/>
      <c r="N477" s="36"/>
      <c r="O477" s="36"/>
      <c r="P477" s="36"/>
      <c r="Q477" s="37"/>
      <c r="R477" s="36"/>
      <c r="S477" s="36"/>
      <c r="T477" s="36"/>
      <c r="U477" s="36"/>
      <c r="V477" s="36"/>
    </row>
    <row r="478" spans="1:22" s="8" customFormat="1" ht="10.5" x14ac:dyDescent="0.15">
      <c r="A478" s="32"/>
      <c r="B478" s="38" t="s">
        <v>3</v>
      </c>
      <c r="C478" s="38" t="s">
        <v>3</v>
      </c>
      <c r="D478" s="14">
        <f>E478+F478+G478+H478+I478</f>
        <v>0</v>
      </c>
      <c r="E478" s="15"/>
      <c r="F478" s="15"/>
      <c r="G478" s="15"/>
      <c r="H478" s="15"/>
      <c r="I478" s="15"/>
      <c r="J478" s="36"/>
      <c r="K478" s="36"/>
      <c r="L478" s="36"/>
      <c r="M478" s="36"/>
      <c r="N478" s="36"/>
      <c r="O478" s="36"/>
      <c r="P478" s="36"/>
      <c r="Q478" s="37"/>
      <c r="R478" s="36"/>
      <c r="S478" s="36"/>
      <c r="T478" s="36"/>
      <c r="U478" s="36"/>
      <c r="V478" s="36"/>
    </row>
    <row r="479" spans="1:22" s="8" customFormat="1" ht="10.5" customHeight="1" x14ac:dyDescent="0.15">
      <c r="A479" s="30" t="s">
        <v>413</v>
      </c>
      <c r="B479" s="55" t="s">
        <v>18</v>
      </c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6"/>
    </row>
    <row r="480" spans="1:22" s="8" customFormat="1" ht="10.5" customHeight="1" x14ac:dyDescent="0.15">
      <c r="A480" s="31" t="s">
        <v>30</v>
      </c>
      <c r="B480" s="34" t="s">
        <v>255</v>
      </c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</row>
    <row r="481" spans="1:22" s="6" customFormat="1" ht="75.75" customHeight="1" x14ac:dyDescent="0.15">
      <c r="A481" s="31"/>
      <c r="B481" s="57" t="s">
        <v>265</v>
      </c>
      <c r="C481" s="58" t="s">
        <v>265</v>
      </c>
      <c r="D481" s="58"/>
      <c r="E481" s="58"/>
      <c r="F481" s="58"/>
      <c r="G481" s="58"/>
      <c r="H481" s="58"/>
      <c r="I481" s="59"/>
      <c r="J481" s="36" t="s">
        <v>308</v>
      </c>
      <c r="K481" s="36"/>
      <c r="L481" s="36" t="s">
        <v>60</v>
      </c>
      <c r="M481" s="36" t="s">
        <v>122</v>
      </c>
      <c r="N481" s="36" t="s">
        <v>19</v>
      </c>
      <c r="O481" s="36" t="s">
        <v>298</v>
      </c>
      <c r="P481" s="36" t="s">
        <v>19</v>
      </c>
      <c r="Q481" s="37">
        <v>458460.66499999998</v>
      </c>
      <c r="R481" s="36" t="s">
        <v>11</v>
      </c>
      <c r="S481" s="36" t="s">
        <v>12</v>
      </c>
      <c r="T481" s="36" t="s">
        <v>17</v>
      </c>
      <c r="U481" s="36"/>
      <c r="V481" s="36" t="s">
        <v>490</v>
      </c>
    </row>
    <row r="482" spans="1:22" s="6" customFormat="1" ht="10.5" x14ac:dyDescent="0.15">
      <c r="A482" s="31"/>
      <c r="B482" s="38" t="s">
        <v>5</v>
      </c>
      <c r="C482" s="38" t="s">
        <v>5</v>
      </c>
      <c r="D482" s="14">
        <f>SUM(D483:D486)</f>
        <v>13461.88</v>
      </c>
      <c r="E482" s="15">
        <f>SUM(E483:E486)</f>
        <v>3000</v>
      </c>
      <c r="F482" s="15">
        <f>SUM(F483:F486)</f>
        <v>10461.879999999999</v>
      </c>
      <c r="G482" s="15"/>
      <c r="H482" s="15"/>
      <c r="I482" s="15"/>
      <c r="J482" s="36"/>
      <c r="K482" s="36"/>
      <c r="L482" s="36"/>
      <c r="M482" s="36"/>
      <c r="N482" s="36"/>
      <c r="O482" s="36"/>
      <c r="P482" s="36"/>
      <c r="Q482" s="37"/>
      <c r="R482" s="36"/>
      <c r="S482" s="36"/>
      <c r="T482" s="36"/>
      <c r="U482" s="36"/>
      <c r="V482" s="36"/>
    </row>
    <row r="483" spans="1:22" s="6" customFormat="1" ht="10.5" x14ac:dyDescent="0.15">
      <c r="A483" s="31"/>
      <c r="B483" s="38" t="s">
        <v>0</v>
      </c>
      <c r="C483" s="38" t="s">
        <v>0</v>
      </c>
      <c r="D483" s="14">
        <f>E483+F483+G483+H483+I483</f>
        <v>0</v>
      </c>
      <c r="E483" s="15"/>
      <c r="F483" s="15"/>
      <c r="G483" s="15"/>
      <c r="H483" s="15"/>
      <c r="I483" s="15"/>
      <c r="J483" s="36"/>
      <c r="K483" s="36"/>
      <c r="L483" s="36"/>
      <c r="M483" s="36"/>
      <c r="N483" s="36"/>
      <c r="O483" s="36"/>
      <c r="P483" s="36"/>
      <c r="Q483" s="37"/>
      <c r="R483" s="36"/>
      <c r="S483" s="36"/>
      <c r="T483" s="36"/>
      <c r="U483" s="36"/>
      <c r="V483" s="36"/>
    </row>
    <row r="484" spans="1:22" s="6" customFormat="1" ht="10.5" x14ac:dyDescent="0.15">
      <c r="A484" s="31"/>
      <c r="B484" s="38" t="s">
        <v>1</v>
      </c>
      <c r="C484" s="38" t="s">
        <v>1</v>
      </c>
      <c r="D484" s="14">
        <f>E484+F484+G484+H484+I484</f>
        <v>13461.88</v>
      </c>
      <c r="E484" s="15">
        <v>3000</v>
      </c>
      <c r="F484" s="15">
        <v>10461.879999999999</v>
      </c>
      <c r="G484" s="15"/>
      <c r="H484" s="15"/>
      <c r="I484" s="15"/>
      <c r="J484" s="36"/>
      <c r="K484" s="36"/>
      <c r="L484" s="36"/>
      <c r="M484" s="36"/>
      <c r="N484" s="36"/>
      <c r="O484" s="36"/>
      <c r="P484" s="36"/>
      <c r="Q484" s="37"/>
      <c r="R484" s="36"/>
      <c r="S484" s="36"/>
      <c r="T484" s="36"/>
      <c r="U484" s="36"/>
      <c r="V484" s="36"/>
    </row>
    <row r="485" spans="1:22" s="6" customFormat="1" ht="10.5" x14ac:dyDescent="0.15">
      <c r="A485" s="31"/>
      <c r="B485" s="38" t="s">
        <v>2</v>
      </c>
      <c r="C485" s="38" t="s">
        <v>2</v>
      </c>
      <c r="D485" s="14">
        <f>E485+F485+G485+H485+I485</f>
        <v>0</v>
      </c>
      <c r="E485" s="15"/>
      <c r="F485" s="15"/>
      <c r="G485" s="15"/>
      <c r="H485" s="15"/>
      <c r="I485" s="15"/>
      <c r="J485" s="36"/>
      <c r="K485" s="36"/>
      <c r="L485" s="36"/>
      <c r="M485" s="36"/>
      <c r="N485" s="36"/>
      <c r="O485" s="36"/>
      <c r="P485" s="36"/>
      <c r="Q485" s="37"/>
      <c r="R485" s="36"/>
      <c r="S485" s="36"/>
      <c r="T485" s="36"/>
      <c r="U485" s="36"/>
      <c r="V485" s="36"/>
    </row>
    <row r="486" spans="1:22" s="6" customFormat="1" ht="10.5" x14ac:dyDescent="0.15">
      <c r="A486" s="32"/>
      <c r="B486" s="38" t="s">
        <v>3</v>
      </c>
      <c r="C486" s="38" t="s">
        <v>3</v>
      </c>
      <c r="D486" s="14">
        <f>E486+F486+G486+H486+I486</f>
        <v>0</v>
      </c>
      <c r="E486" s="15"/>
      <c r="F486" s="15"/>
      <c r="G486" s="15"/>
      <c r="H486" s="15"/>
      <c r="I486" s="15"/>
      <c r="J486" s="36"/>
      <c r="K486" s="36"/>
      <c r="L486" s="36"/>
      <c r="M486" s="36"/>
      <c r="N486" s="36"/>
      <c r="O486" s="36"/>
      <c r="P486" s="36"/>
      <c r="Q486" s="37"/>
      <c r="R486" s="36"/>
      <c r="S486" s="36"/>
      <c r="T486" s="36"/>
      <c r="U486" s="36"/>
      <c r="V486" s="36"/>
    </row>
    <row r="487" spans="1:22" s="8" customFormat="1" ht="10.5" customHeight="1" x14ac:dyDescent="0.15">
      <c r="A487" s="30" t="s">
        <v>115</v>
      </c>
      <c r="B487" s="55" t="s">
        <v>18</v>
      </c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6"/>
    </row>
    <row r="488" spans="1:22" s="8" customFormat="1" ht="10.5" customHeight="1" x14ac:dyDescent="0.15">
      <c r="A488" s="31" t="s">
        <v>30</v>
      </c>
      <c r="B488" s="34" t="s">
        <v>255</v>
      </c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</row>
    <row r="489" spans="1:22" s="6" customFormat="1" ht="71.25" customHeight="1" x14ac:dyDescent="0.15">
      <c r="A489" s="31"/>
      <c r="B489" s="57" t="s">
        <v>309</v>
      </c>
      <c r="C489" s="58" t="s">
        <v>309</v>
      </c>
      <c r="D489" s="58"/>
      <c r="E489" s="58"/>
      <c r="F489" s="58"/>
      <c r="G489" s="58"/>
      <c r="H489" s="58"/>
      <c r="I489" s="59"/>
      <c r="J489" s="36" t="s">
        <v>310</v>
      </c>
      <c r="K489" s="36"/>
      <c r="L489" s="36" t="s">
        <v>60</v>
      </c>
      <c r="M489" s="36" t="s">
        <v>311</v>
      </c>
      <c r="N489" s="36" t="s">
        <v>19</v>
      </c>
      <c r="O489" s="36" t="s">
        <v>298</v>
      </c>
      <c r="P489" s="36" t="s">
        <v>19</v>
      </c>
      <c r="Q489" s="37">
        <v>868650.625</v>
      </c>
      <c r="R489" s="36" t="s">
        <v>11</v>
      </c>
      <c r="S489" s="36" t="s">
        <v>12</v>
      </c>
      <c r="T489" s="36" t="s">
        <v>17</v>
      </c>
      <c r="U489" s="36"/>
      <c r="V489" s="36" t="s">
        <v>491</v>
      </c>
    </row>
    <row r="490" spans="1:22" s="6" customFormat="1" ht="10.5" x14ac:dyDescent="0.15">
      <c r="A490" s="31"/>
      <c r="B490" s="38" t="s">
        <v>5</v>
      </c>
      <c r="C490" s="38" t="s">
        <v>5</v>
      </c>
      <c r="D490" s="14">
        <f>SUM(D491:D494)</f>
        <v>42733.486188034192</v>
      </c>
      <c r="E490" s="15"/>
      <c r="F490" s="15">
        <f>SUM(F491:F494)</f>
        <v>11900</v>
      </c>
      <c r="G490" s="15">
        <f t="shared" ref="G490" si="69">SUM(G491:G494)</f>
        <v>14250</v>
      </c>
      <c r="H490" s="15">
        <f t="shared" ref="H490" si="70">SUM(H491:H494)</f>
        <v>16583.486188034189</v>
      </c>
      <c r="I490" s="15"/>
      <c r="J490" s="36"/>
      <c r="K490" s="36"/>
      <c r="L490" s="36"/>
      <c r="M490" s="36"/>
      <c r="N490" s="36"/>
      <c r="O490" s="36"/>
      <c r="P490" s="36"/>
      <c r="Q490" s="37"/>
      <c r="R490" s="36"/>
      <c r="S490" s="36"/>
      <c r="T490" s="36"/>
      <c r="U490" s="36"/>
      <c r="V490" s="36"/>
    </row>
    <row r="491" spans="1:22" s="6" customFormat="1" ht="10.5" x14ac:dyDescent="0.15">
      <c r="A491" s="31"/>
      <c r="B491" s="38" t="s">
        <v>0</v>
      </c>
      <c r="C491" s="38" t="s">
        <v>0</v>
      </c>
      <c r="D491" s="14">
        <f>E491+F491+G491+H491+I491</f>
        <v>0</v>
      </c>
      <c r="E491" s="15"/>
      <c r="F491" s="15"/>
      <c r="G491" s="15"/>
      <c r="H491" s="15"/>
      <c r="I491" s="15"/>
      <c r="J491" s="36"/>
      <c r="K491" s="36"/>
      <c r="L491" s="36"/>
      <c r="M491" s="36"/>
      <c r="N491" s="36"/>
      <c r="O491" s="36"/>
      <c r="P491" s="36"/>
      <c r="Q491" s="37"/>
      <c r="R491" s="36"/>
      <c r="S491" s="36"/>
      <c r="T491" s="36"/>
      <c r="U491" s="36"/>
      <c r="V491" s="36"/>
    </row>
    <row r="492" spans="1:22" s="6" customFormat="1" ht="10.5" x14ac:dyDescent="0.15">
      <c r="A492" s="31"/>
      <c r="B492" s="38" t="s">
        <v>1</v>
      </c>
      <c r="C492" s="38" t="s">
        <v>1</v>
      </c>
      <c r="D492" s="14">
        <f>E492+F492+G492+H492+I492</f>
        <v>42733.486188034192</v>
      </c>
      <c r="E492" s="15"/>
      <c r="F492" s="15">
        <v>11900</v>
      </c>
      <c r="G492" s="15">
        <v>14250</v>
      </c>
      <c r="H492" s="15">
        <v>16583.486188034189</v>
      </c>
      <c r="I492" s="15"/>
      <c r="J492" s="36"/>
      <c r="K492" s="36"/>
      <c r="L492" s="36"/>
      <c r="M492" s="36"/>
      <c r="N492" s="36"/>
      <c r="O492" s="36"/>
      <c r="P492" s="36"/>
      <c r="Q492" s="37"/>
      <c r="R492" s="36"/>
      <c r="S492" s="36"/>
      <c r="T492" s="36"/>
      <c r="U492" s="36"/>
      <c r="V492" s="36"/>
    </row>
    <row r="493" spans="1:22" s="6" customFormat="1" ht="10.5" x14ac:dyDescent="0.15">
      <c r="A493" s="31"/>
      <c r="B493" s="38" t="s">
        <v>2</v>
      </c>
      <c r="C493" s="38" t="s">
        <v>2</v>
      </c>
      <c r="D493" s="14">
        <f>E493+F493+G493+H493+I493</f>
        <v>0</v>
      </c>
      <c r="E493" s="15"/>
      <c r="F493" s="15"/>
      <c r="G493" s="15"/>
      <c r="H493" s="15"/>
      <c r="I493" s="15"/>
      <c r="J493" s="36"/>
      <c r="K493" s="36"/>
      <c r="L493" s="36"/>
      <c r="M493" s="36"/>
      <c r="N493" s="36"/>
      <c r="O493" s="36"/>
      <c r="P493" s="36"/>
      <c r="Q493" s="37"/>
      <c r="R493" s="36"/>
      <c r="S493" s="36"/>
      <c r="T493" s="36"/>
      <c r="U493" s="36"/>
      <c r="V493" s="36"/>
    </row>
    <row r="494" spans="1:22" s="6" customFormat="1" ht="10.5" x14ac:dyDescent="0.15">
      <c r="A494" s="32"/>
      <c r="B494" s="38" t="s">
        <v>3</v>
      </c>
      <c r="C494" s="38" t="s">
        <v>3</v>
      </c>
      <c r="D494" s="14">
        <f>E494+F494+G494+H494+I494</f>
        <v>0</v>
      </c>
      <c r="E494" s="15"/>
      <c r="F494" s="15"/>
      <c r="G494" s="15"/>
      <c r="H494" s="15"/>
      <c r="I494" s="15"/>
      <c r="J494" s="36"/>
      <c r="K494" s="36"/>
      <c r="L494" s="36"/>
      <c r="M494" s="36"/>
      <c r="N494" s="36"/>
      <c r="O494" s="36"/>
      <c r="P494" s="36"/>
      <c r="Q494" s="37"/>
      <c r="R494" s="36"/>
      <c r="S494" s="36"/>
      <c r="T494" s="36"/>
      <c r="U494" s="36"/>
      <c r="V494" s="36"/>
    </row>
    <row r="495" spans="1:22" s="8" customFormat="1" ht="10.5" customHeight="1" x14ac:dyDescent="0.15">
      <c r="A495" s="30" t="s">
        <v>266</v>
      </c>
      <c r="B495" s="55" t="s">
        <v>18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6"/>
    </row>
    <row r="496" spans="1:22" s="8" customFormat="1" ht="10.5" customHeight="1" x14ac:dyDescent="0.15">
      <c r="A496" s="31" t="s">
        <v>30</v>
      </c>
      <c r="B496" s="34" t="s">
        <v>255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</row>
    <row r="497" spans="1:22" s="6" customFormat="1" ht="67.5" customHeight="1" x14ac:dyDescent="0.15">
      <c r="A497" s="31"/>
      <c r="B497" s="57" t="s">
        <v>312</v>
      </c>
      <c r="C497" s="58" t="s">
        <v>312</v>
      </c>
      <c r="D497" s="58"/>
      <c r="E497" s="58"/>
      <c r="F497" s="58"/>
      <c r="G497" s="58"/>
      <c r="H497" s="58"/>
      <c r="I497" s="59"/>
      <c r="J497" s="36" t="s">
        <v>313</v>
      </c>
      <c r="K497" s="36"/>
      <c r="L497" s="36" t="s">
        <v>60</v>
      </c>
      <c r="M497" s="36" t="s">
        <v>314</v>
      </c>
      <c r="N497" s="36" t="s">
        <v>19</v>
      </c>
      <c r="O497" s="36" t="s">
        <v>298</v>
      </c>
      <c r="P497" s="36" t="s">
        <v>19</v>
      </c>
      <c r="Q497" s="37" t="s">
        <v>315</v>
      </c>
      <c r="R497" s="36" t="s">
        <v>11</v>
      </c>
      <c r="S497" s="36" t="s">
        <v>12</v>
      </c>
      <c r="T497" s="36" t="s">
        <v>17</v>
      </c>
      <c r="U497" s="36"/>
      <c r="V497" s="36"/>
    </row>
    <row r="498" spans="1:22" s="6" customFormat="1" ht="10.5" x14ac:dyDescent="0.15">
      <c r="A498" s="31"/>
      <c r="B498" s="38" t="s">
        <v>5</v>
      </c>
      <c r="C498" s="38" t="s">
        <v>5</v>
      </c>
      <c r="D498" s="14">
        <f>SUM(D499:D502)</f>
        <v>119149.34126780627</v>
      </c>
      <c r="E498" s="15"/>
      <c r="F498" s="15"/>
      <c r="G498" s="15">
        <f t="shared" ref="G498" si="71">SUM(G499:G502)</f>
        <v>45250</v>
      </c>
      <c r="H498" s="15">
        <f t="shared" ref="H498:I498" si="72">SUM(H499:H502)</f>
        <v>41524.216524216521</v>
      </c>
      <c r="I498" s="15">
        <f t="shared" si="72"/>
        <v>32375.124743589749</v>
      </c>
      <c r="J498" s="36"/>
      <c r="K498" s="36"/>
      <c r="L498" s="36"/>
      <c r="M498" s="36"/>
      <c r="N498" s="36"/>
      <c r="O498" s="36"/>
      <c r="P498" s="36"/>
      <c r="Q498" s="37"/>
      <c r="R498" s="36"/>
      <c r="S498" s="36"/>
      <c r="T498" s="36"/>
      <c r="U498" s="36"/>
      <c r="V498" s="36"/>
    </row>
    <row r="499" spans="1:22" s="6" customFormat="1" ht="10.5" x14ac:dyDescent="0.15">
      <c r="A499" s="31"/>
      <c r="B499" s="38" t="s">
        <v>0</v>
      </c>
      <c r="C499" s="38" t="s">
        <v>0</v>
      </c>
      <c r="D499" s="14">
        <f>E499+F499+G499+H499+I499</f>
        <v>0</v>
      </c>
      <c r="E499" s="15"/>
      <c r="F499" s="15"/>
      <c r="G499" s="15"/>
      <c r="H499" s="15"/>
      <c r="I499" s="15"/>
      <c r="J499" s="36"/>
      <c r="K499" s="36"/>
      <c r="L499" s="36"/>
      <c r="M499" s="36"/>
      <c r="N499" s="36"/>
      <c r="O499" s="36"/>
      <c r="P499" s="36"/>
      <c r="Q499" s="37"/>
      <c r="R499" s="36"/>
      <c r="S499" s="36"/>
      <c r="T499" s="36"/>
      <c r="U499" s="36"/>
      <c r="V499" s="36"/>
    </row>
    <row r="500" spans="1:22" s="6" customFormat="1" ht="10.5" x14ac:dyDescent="0.15">
      <c r="A500" s="31"/>
      <c r="B500" s="38" t="s">
        <v>1</v>
      </c>
      <c r="C500" s="38" t="s">
        <v>1</v>
      </c>
      <c r="D500" s="14">
        <f>E500+F500+G500+H500+I500</f>
        <v>119149.34126780627</v>
      </c>
      <c r="E500" s="15"/>
      <c r="F500" s="15"/>
      <c r="G500" s="15">
        <v>45250</v>
      </c>
      <c r="H500" s="15">
        <v>41524.216524216521</v>
      </c>
      <c r="I500" s="15">
        <v>32375.124743589749</v>
      </c>
      <c r="J500" s="36"/>
      <c r="K500" s="36"/>
      <c r="L500" s="36"/>
      <c r="M500" s="36"/>
      <c r="N500" s="36"/>
      <c r="O500" s="36"/>
      <c r="P500" s="36"/>
      <c r="Q500" s="37"/>
      <c r="R500" s="36"/>
      <c r="S500" s="36"/>
      <c r="T500" s="36"/>
      <c r="U500" s="36"/>
      <c r="V500" s="36"/>
    </row>
    <row r="501" spans="1:22" s="6" customFormat="1" ht="10.5" x14ac:dyDescent="0.15">
      <c r="A501" s="31"/>
      <c r="B501" s="38" t="s">
        <v>2</v>
      </c>
      <c r="C501" s="38" t="s">
        <v>2</v>
      </c>
      <c r="D501" s="14">
        <f>E501+F501+G501+H501+I501</f>
        <v>0</v>
      </c>
      <c r="E501" s="15"/>
      <c r="F501" s="15"/>
      <c r="G501" s="15"/>
      <c r="H501" s="15"/>
      <c r="I501" s="15"/>
      <c r="J501" s="36"/>
      <c r="K501" s="36"/>
      <c r="L501" s="36"/>
      <c r="M501" s="36"/>
      <c r="N501" s="36"/>
      <c r="O501" s="36"/>
      <c r="P501" s="36"/>
      <c r="Q501" s="37"/>
      <c r="R501" s="36"/>
      <c r="S501" s="36"/>
      <c r="T501" s="36"/>
      <c r="U501" s="36"/>
      <c r="V501" s="36"/>
    </row>
    <row r="502" spans="1:22" s="6" customFormat="1" ht="10.5" x14ac:dyDescent="0.15">
      <c r="A502" s="32"/>
      <c r="B502" s="38" t="s">
        <v>3</v>
      </c>
      <c r="C502" s="38" t="s">
        <v>3</v>
      </c>
      <c r="D502" s="14">
        <f>E502+F502+G502+H502+I502</f>
        <v>0</v>
      </c>
      <c r="E502" s="15"/>
      <c r="F502" s="15"/>
      <c r="G502" s="15"/>
      <c r="H502" s="15"/>
      <c r="I502" s="15"/>
      <c r="J502" s="36"/>
      <c r="K502" s="36"/>
      <c r="L502" s="36"/>
      <c r="M502" s="36"/>
      <c r="N502" s="36"/>
      <c r="O502" s="36"/>
      <c r="P502" s="36"/>
      <c r="Q502" s="37"/>
      <c r="R502" s="36"/>
      <c r="S502" s="36"/>
      <c r="T502" s="36"/>
      <c r="U502" s="36"/>
      <c r="V502" s="36"/>
    </row>
    <row r="503" spans="1:22" s="6" customFormat="1" ht="10.5" customHeight="1" x14ac:dyDescent="0.15">
      <c r="A503" s="30" t="s">
        <v>267</v>
      </c>
      <c r="B503" s="55" t="s">
        <v>18</v>
      </c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6"/>
    </row>
    <row r="504" spans="1:22" s="6" customFormat="1" ht="10.5" customHeight="1" x14ac:dyDescent="0.15">
      <c r="A504" s="31" t="s">
        <v>30</v>
      </c>
      <c r="B504" s="34" t="s">
        <v>255</v>
      </c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</row>
    <row r="505" spans="1:22" s="6" customFormat="1" ht="69" customHeight="1" x14ac:dyDescent="0.15">
      <c r="A505" s="31"/>
      <c r="B505" s="57" t="s">
        <v>299</v>
      </c>
      <c r="C505" s="58" t="s">
        <v>299</v>
      </c>
      <c r="D505" s="58"/>
      <c r="E505" s="58"/>
      <c r="F505" s="58"/>
      <c r="G505" s="58"/>
      <c r="H505" s="58"/>
      <c r="I505" s="59"/>
      <c r="J505" s="36" t="s">
        <v>300</v>
      </c>
      <c r="K505" s="36"/>
      <c r="L505" s="36" t="s">
        <v>60</v>
      </c>
      <c r="M505" s="36" t="s">
        <v>301</v>
      </c>
      <c r="N505" s="36" t="s">
        <v>19</v>
      </c>
      <c r="O505" s="36" t="s">
        <v>298</v>
      </c>
      <c r="P505" s="36" t="s">
        <v>19</v>
      </c>
      <c r="Q505" s="37">
        <v>821767.51899999997</v>
      </c>
      <c r="R505" s="36" t="s">
        <v>11</v>
      </c>
      <c r="S505" s="36" t="s">
        <v>12</v>
      </c>
      <c r="T505" s="36" t="s">
        <v>7</v>
      </c>
      <c r="U505" s="36"/>
      <c r="V505" s="36" t="s">
        <v>492</v>
      </c>
    </row>
    <row r="506" spans="1:22" s="6" customFormat="1" ht="10.5" x14ac:dyDescent="0.15">
      <c r="A506" s="31"/>
      <c r="B506" s="38" t="s">
        <v>5</v>
      </c>
      <c r="C506" s="38" t="s">
        <v>5</v>
      </c>
      <c r="D506" s="14">
        <f>SUM(D507:D510)</f>
        <v>27581.93</v>
      </c>
      <c r="E506" s="15">
        <f>SUM(E507:E510)</f>
        <v>1000</v>
      </c>
      <c r="F506" s="15">
        <f>SUM(F507:F510)</f>
        <v>14250</v>
      </c>
      <c r="G506" s="15">
        <f>SUM(G507:G510)</f>
        <v>12331.93</v>
      </c>
      <c r="H506" s="15"/>
      <c r="I506" s="15"/>
      <c r="J506" s="36"/>
      <c r="K506" s="36"/>
      <c r="L506" s="36"/>
      <c r="M506" s="36"/>
      <c r="N506" s="36"/>
      <c r="O506" s="36"/>
      <c r="P506" s="36"/>
      <c r="Q506" s="37"/>
      <c r="R506" s="36"/>
      <c r="S506" s="36"/>
      <c r="T506" s="36"/>
      <c r="U506" s="36"/>
      <c r="V506" s="36"/>
    </row>
    <row r="507" spans="1:22" s="6" customFormat="1" ht="10.5" x14ac:dyDescent="0.15">
      <c r="A507" s="31"/>
      <c r="B507" s="38" t="s">
        <v>0</v>
      </c>
      <c r="C507" s="38" t="s">
        <v>0</v>
      </c>
      <c r="D507" s="14">
        <f>E507+F507+G507+H507+I507</f>
        <v>0</v>
      </c>
      <c r="E507" s="15"/>
      <c r="F507" s="15"/>
      <c r="G507" s="15"/>
      <c r="H507" s="15"/>
      <c r="I507" s="15"/>
      <c r="J507" s="36"/>
      <c r="K507" s="36"/>
      <c r="L507" s="36"/>
      <c r="M507" s="36"/>
      <c r="N507" s="36"/>
      <c r="O507" s="36"/>
      <c r="P507" s="36"/>
      <c r="Q507" s="37"/>
      <c r="R507" s="36"/>
      <c r="S507" s="36"/>
      <c r="T507" s="36"/>
      <c r="U507" s="36"/>
      <c r="V507" s="36"/>
    </row>
    <row r="508" spans="1:22" s="6" customFormat="1" ht="10.5" x14ac:dyDescent="0.15">
      <c r="A508" s="31"/>
      <c r="B508" s="38" t="s">
        <v>1</v>
      </c>
      <c r="C508" s="38" t="s">
        <v>1</v>
      </c>
      <c r="D508" s="14">
        <f>E508+F508+G508+H508+I508</f>
        <v>27581.93</v>
      </c>
      <c r="E508" s="15">
        <v>1000</v>
      </c>
      <c r="F508" s="15">
        <v>14250</v>
      </c>
      <c r="G508" s="15">
        <v>12331.93</v>
      </c>
      <c r="H508" s="15"/>
      <c r="I508" s="15"/>
      <c r="J508" s="36"/>
      <c r="K508" s="36"/>
      <c r="L508" s="36"/>
      <c r="M508" s="36"/>
      <c r="N508" s="36"/>
      <c r="O508" s="36"/>
      <c r="P508" s="36"/>
      <c r="Q508" s="37"/>
      <c r="R508" s="36"/>
      <c r="S508" s="36"/>
      <c r="T508" s="36"/>
      <c r="U508" s="36"/>
      <c r="V508" s="36"/>
    </row>
    <row r="509" spans="1:22" s="6" customFormat="1" ht="10.5" x14ac:dyDescent="0.15">
      <c r="A509" s="31"/>
      <c r="B509" s="38" t="s">
        <v>2</v>
      </c>
      <c r="C509" s="38" t="s">
        <v>2</v>
      </c>
      <c r="D509" s="14">
        <f>E509+F509+G509+H509+I509</f>
        <v>0</v>
      </c>
      <c r="E509" s="15"/>
      <c r="F509" s="15"/>
      <c r="G509" s="15"/>
      <c r="H509" s="15"/>
      <c r="I509" s="15"/>
      <c r="J509" s="36"/>
      <c r="K509" s="36"/>
      <c r="L509" s="36"/>
      <c r="M509" s="36"/>
      <c r="N509" s="36"/>
      <c r="O509" s="36"/>
      <c r="P509" s="36"/>
      <c r="Q509" s="37"/>
      <c r="R509" s="36"/>
      <c r="S509" s="36"/>
      <c r="T509" s="36"/>
      <c r="U509" s="36"/>
      <c r="V509" s="36"/>
    </row>
    <row r="510" spans="1:22" s="6" customFormat="1" ht="10.5" x14ac:dyDescent="0.15">
      <c r="A510" s="32"/>
      <c r="B510" s="38" t="s">
        <v>3</v>
      </c>
      <c r="C510" s="38" t="s">
        <v>3</v>
      </c>
      <c r="D510" s="14">
        <f>E510+F510+G510+H510+I510</f>
        <v>0</v>
      </c>
      <c r="E510" s="15"/>
      <c r="F510" s="15"/>
      <c r="G510" s="15"/>
      <c r="H510" s="15"/>
      <c r="I510" s="15"/>
      <c r="J510" s="36"/>
      <c r="K510" s="36"/>
      <c r="L510" s="36"/>
      <c r="M510" s="36"/>
      <c r="N510" s="36"/>
      <c r="O510" s="36"/>
      <c r="P510" s="36"/>
      <c r="Q510" s="37"/>
      <c r="R510" s="36"/>
      <c r="S510" s="36"/>
      <c r="T510" s="36"/>
      <c r="U510" s="36"/>
      <c r="V510" s="36"/>
    </row>
    <row r="511" spans="1:22" s="6" customFormat="1" ht="10.5" customHeight="1" x14ac:dyDescent="0.15">
      <c r="A511" s="30" t="s">
        <v>268</v>
      </c>
      <c r="B511" s="55" t="s">
        <v>18</v>
      </c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6"/>
    </row>
    <row r="512" spans="1:22" s="6" customFormat="1" ht="10.5" customHeight="1" x14ac:dyDescent="0.15">
      <c r="A512" s="31" t="s">
        <v>30</v>
      </c>
      <c r="B512" s="34" t="s">
        <v>255</v>
      </c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</row>
    <row r="513" spans="1:22" s="6" customFormat="1" ht="66.75" customHeight="1" x14ac:dyDescent="0.15">
      <c r="A513" s="31"/>
      <c r="B513" s="57" t="s">
        <v>302</v>
      </c>
      <c r="C513" s="58" t="s">
        <v>302</v>
      </c>
      <c r="D513" s="58"/>
      <c r="E513" s="58"/>
      <c r="F513" s="58"/>
      <c r="G513" s="58"/>
      <c r="H513" s="58"/>
      <c r="I513" s="59"/>
      <c r="J513" s="36" t="s">
        <v>300</v>
      </c>
      <c r="K513" s="36"/>
      <c r="L513" s="36" t="s">
        <v>60</v>
      </c>
      <c r="M513" s="36" t="s">
        <v>303</v>
      </c>
      <c r="N513" s="36" t="s">
        <v>19</v>
      </c>
      <c r="O513" s="36" t="s">
        <v>298</v>
      </c>
      <c r="P513" s="36" t="s">
        <v>19</v>
      </c>
      <c r="Q513" s="37">
        <v>767753.16099999996</v>
      </c>
      <c r="R513" s="36" t="s">
        <v>11</v>
      </c>
      <c r="S513" s="36" t="s">
        <v>12</v>
      </c>
      <c r="T513" s="36" t="s">
        <v>7</v>
      </c>
      <c r="U513" s="36"/>
      <c r="V513" s="36" t="s">
        <v>493</v>
      </c>
    </row>
    <row r="514" spans="1:22" s="6" customFormat="1" ht="10.5" x14ac:dyDescent="0.15">
      <c r="A514" s="31"/>
      <c r="B514" s="38" t="s">
        <v>5</v>
      </c>
      <c r="C514" s="38" t="s">
        <v>5</v>
      </c>
      <c r="D514" s="14">
        <f>SUM(D515:D518)</f>
        <v>24859.78</v>
      </c>
      <c r="E514" s="15">
        <f>SUM(E515:E518)</f>
        <v>1000</v>
      </c>
      <c r="F514" s="15">
        <f t="shared" ref="F514" si="73">SUM(F515:F518)</f>
        <v>14250</v>
      </c>
      <c r="G514" s="15">
        <f t="shared" ref="G514" si="74">SUM(G515:G518)</f>
        <v>9609.7800000000007</v>
      </c>
      <c r="H514" s="15"/>
      <c r="I514" s="15"/>
      <c r="J514" s="36"/>
      <c r="K514" s="36"/>
      <c r="L514" s="36"/>
      <c r="M514" s="36"/>
      <c r="N514" s="36"/>
      <c r="O514" s="36"/>
      <c r="P514" s="36"/>
      <c r="Q514" s="37"/>
      <c r="R514" s="36"/>
      <c r="S514" s="36"/>
      <c r="T514" s="36"/>
      <c r="U514" s="36"/>
      <c r="V514" s="36"/>
    </row>
    <row r="515" spans="1:22" s="6" customFormat="1" ht="10.5" x14ac:dyDescent="0.15">
      <c r="A515" s="31"/>
      <c r="B515" s="38" t="s">
        <v>0</v>
      </c>
      <c r="C515" s="38" t="s">
        <v>0</v>
      </c>
      <c r="D515" s="14">
        <f>E515+F515+G515+H515+I515</f>
        <v>0</v>
      </c>
      <c r="E515" s="15"/>
      <c r="F515" s="15"/>
      <c r="G515" s="15"/>
      <c r="H515" s="15"/>
      <c r="I515" s="15"/>
      <c r="J515" s="36"/>
      <c r="K515" s="36"/>
      <c r="L515" s="36"/>
      <c r="M515" s="36"/>
      <c r="N515" s="36"/>
      <c r="O515" s="36"/>
      <c r="P515" s="36"/>
      <c r="Q515" s="37"/>
      <c r="R515" s="36"/>
      <c r="S515" s="36"/>
      <c r="T515" s="36"/>
      <c r="U515" s="36"/>
      <c r="V515" s="36"/>
    </row>
    <row r="516" spans="1:22" s="6" customFormat="1" ht="10.5" x14ac:dyDescent="0.15">
      <c r="A516" s="31"/>
      <c r="B516" s="38" t="s">
        <v>1</v>
      </c>
      <c r="C516" s="38" t="s">
        <v>1</v>
      </c>
      <c r="D516" s="14">
        <f>E516+F516+G516+H516+I516</f>
        <v>24859.78</v>
      </c>
      <c r="E516" s="15">
        <v>1000</v>
      </c>
      <c r="F516" s="15">
        <v>14250</v>
      </c>
      <c r="G516" s="15">
        <v>9609.7800000000007</v>
      </c>
      <c r="H516" s="15"/>
      <c r="I516" s="15"/>
      <c r="J516" s="36"/>
      <c r="K516" s="36"/>
      <c r="L516" s="36"/>
      <c r="M516" s="36"/>
      <c r="N516" s="36"/>
      <c r="O516" s="36"/>
      <c r="P516" s="36"/>
      <c r="Q516" s="37"/>
      <c r="R516" s="36"/>
      <c r="S516" s="36"/>
      <c r="T516" s="36"/>
      <c r="U516" s="36"/>
      <c r="V516" s="36"/>
    </row>
    <row r="517" spans="1:22" s="6" customFormat="1" ht="10.5" x14ac:dyDescent="0.15">
      <c r="A517" s="31"/>
      <c r="B517" s="38" t="s">
        <v>2</v>
      </c>
      <c r="C517" s="38" t="s">
        <v>2</v>
      </c>
      <c r="D517" s="14">
        <f>E517+F517+G517+H517+I517</f>
        <v>0</v>
      </c>
      <c r="E517" s="15"/>
      <c r="F517" s="15"/>
      <c r="G517" s="15"/>
      <c r="H517" s="15"/>
      <c r="I517" s="15"/>
      <c r="J517" s="36"/>
      <c r="K517" s="36"/>
      <c r="L517" s="36"/>
      <c r="M517" s="36"/>
      <c r="N517" s="36"/>
      <c r="O517" s="36"/>
      <c r="P517" s="36"/>
      <c r="Q517" s="37"/>
      <c r="R517" s="36"/>
      <c r="S517" s="36"/>
      <c r="T517" s="36"/>
      <c r="U517" s="36"/>
      <c r="V517" s="36"/>
    </row>
    <row r="518" spans="1:22" s="6" customFormat="1" ht="10.5" x14ac:dyDescent="0.15">
      <c r="A518" s="32"/>
      <c r="B518" s="38" t="s">
        <v>3</v>
      </c>
      <c r="C518" s="38" t="s">
        <v>3</v>
      </c>
      <c r="D518" s="14">
        <f>E518+F518+G518+H518+I518</f>
        <v>0</v>
      </c>
      <c r="E518" s="15"/>
      <c r="F518" s="15"/>
      <c r="G518" s="15"/>
      <c r="H518" s="15"/>
      <c r="I518" s="15"/>
      <c r="J518" s="36"/>
      <c r="K518" s="36"/>
      <c r="L518" s="36"/>
      <c r="M518" s="36"/>
      <c r="N518" s="36"/>
      <c r="O518" s="36"/>
      <c r="P518" s="36"/>
      <c r="Q518" s="37"/>
      <c r="R518" s="36"/>
      <c r="S518" s="36"/>
      <c r="T518" s="36"/>
      <c r="U518" s="36"/>
      <c r="V518" s="36"/>
    </row>
    <row r="519" spans="1:22" s="6" customFormat="1" ht="10.5" customHeight="1" x14ac:dyDescent="0.15">
      <c r="A519" s="30" t="s">
        <v>269</v>
      </c>
      <c r="B519" s="55" t="s">
        <v>18</v>
      </c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6"/>
    </row>
    <row r="520" spans="1:22" s="6" customFormat="1" ht="10.5" customHeight="1" x14ac:dyDescent="0.15">
      <c r="A520" s="31" t="s">
        <v>30</v>
      </c>
      <c r="B520" s="34" t="s">
        <v>255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</row>
    <row r="521" spans="1:22" s="6" customFormat="1" ht="87" customHeight="1" x14ac:dyDescent="0.15">
      <c r="A521" s="31"/>
      <c r="B521" s="57" t="s">
        <v>304</v>
      </c>
      <c r="C521" s="58" t="s">
        <v>304</v>
      </c>
      <c r="D521" s="58"/>
      <c r="E521" s="58"/>
      <c r="F521" s="58"/>
      <c r="G521" s="58"/>
      <c r="H521" s="58"/>
      <c r="I521" s="59"/>
      <c r="J521" s="36" t="s">
        <v>300</v>
      </c>
      <c r="K521" s="36"/>
      <c r="L521" s="36" t="s">
        <v>60</v>
      </c>
      <c r="M521" s="36" t="s">
        <v>305</v>
      </c>
      <c r="N521" s="36" t="s">
        <v>19</v>
      </c>
      <c r="O521" s="36" t="s">
        <v>298</v>
      </c>
      <c r="P521" s="36" t="s">
        <v>19</v>
      </c>
      <c r="Q521" s="37">
        <v>757638.66599999997</v>
      </c>
      <c r="R521" s="36" t="s">
        <v>11</v>
      </c>
      <c r="S521" s="36" t="s">
        <v>12</v>
      </c>
      <c r="T521" s="36" t="s">
        <v>7</v>
      </c>
      <c r="U521" s="36"/>
      <c r="V521" s="36" t="s">
        <v>494</v>
      </c>
    </row>
    <row r="522" spans="1:22" s="6" customFormat="1" ht="10.5" x14ac:dyDescent="0.15">
      <c r="A522" s="31"/>
      <c r="B522" s="38" t="s">
        <v>5</v>
      </c>
      <c r="C522" s="38" t="s">
        <v>5</v>
      </c>
      <c r="D522" s="14">
        <f>SUM(D523:D526)</f>
        <v>24307.17</v>
      </c>
      <c r="E522" s="15">
        <f>SUM(E523:E526)</f>
        <v>1000</v>
      </c>
      <c r="F522" s="15">
        <f>SUM(F523:F526)</f>
        <v>14250</v>
      </c>
      <c r="G522" s="15">
        <f>SUM(G523:G526)</f>
        <v>9057.17</v>
      </c>
      <c r="H522" s="15"/>
      <c r="I522" s="15"/>
      <c r="J522" s="36"/>
      <c r="K522" s="36"/>
      <c r="L522" s="36"/>
      <c r="M522" s="36"/>
      <c r="N522" s="36"/>
      <c r="O522" s="36"/>
      <c r="P522" s="36"/>
      <c r="Q522" s="37"/>
      <c r="R522" s="36"/>
      <c r="S522" s="36"/>
      <c r="T522" s="36"/>
      <c r="U522" s="36"/>
      <c r="V522" s="36"/>
    </row>
    <row r="523" spans="1:22" s="6" customFormat="1" ht="10.5" x14ac:dyDescent="0.15">
      <c r="A523" s="31"/>
      <c r="B523" s="38" t="s">
        <v>0</v>
      </c>
      <c r="C523" s="38" t="s">
        <v>0</v>
      </c>
      <c r="D523" s="14">
        <f>E523+F523+G523+H523+I523</f>
        <v>0</v>
      </c>
      <c r="E523" s="15"/>
      <c r="F523" s="15"/>
      <c r="G523" s="15"/>
      <c r="H523" s="15"/>
      <c r="I523" s="15"/>
      <c r="J523" s="36"/>
      <c r="K523" s="36"/>
      <c r="L523" s="36"/>
      <c r="M523" s="36"/>
      <c r="N523" s="36"/>
      <c r="O523" s="36"/>
      <c r="P523" s="36"/>
      <c r="Q523" s="37"/>
      <c r="R523" s="36"/>
      <c r="S523" s="36"/>
      <c r="T523" s="36"/>
      <c r="U523" s="36"/>
      <c r="V523" s="36"/>
    </row>
    <row r="524" spans="1:22" s="6" customFormat="1" ht="10.5" x14ac:dyDescent="0.15">
      <c r="A524" s="31"/>
      <c r="B524" s="38" t="s">
        <v>1</v>
      </c>
      <c r="C524" s="38" t="s">
        <v>1</v>
      </c>
      <c r="D524" s="14">
        <f>E524+F524+G524+H524+I524</f>
        <v>24307.17</v>
      </c>
      <c r="E524" s="15">
        <v>1000</v>
      </c>
      <c r="F524" s="15">
        <v>14250</v>
      </c>
      <c r="G524" s="15">
        <v>9057.17</v>
      </c>
      <c r="H524" s="15"/>
      <c r="I524" s="15"/>
      <c r="J524" s="36"/>
      <c r="K524" s="36"/>
      <c r="L524" s="36"/>
      <c r="M524" s="36"/>
      <c r="N524" s="36"/>
      <c r="O524" s="36"/>
      <c r="P524" s="36"/>
      <c r="Q524" s="37"/>
      <c r="R524" s="36"/>
      <c r="S524" s="36"/>
      <c r="T524" s="36"/>
      <c r="U524" s="36"/>
      <c r="V524" s="36"/>
    </row>
    <row r="525" spans="1:22" s="6" customFormat="1" ht="10.5" x14ac:dyDescent="0.15">
      <c r="A525" s="31"/>
      <c r="B525" s="38" t="s">
        <v>2</v>
      </c>
      <c r="C525" s="38" t="s">
        <v>2</v>
      </c>
      <c r="D525" s="14">
        <f>E525+F525+G525+H525+I525</f>
        <v>0</v>
      </c>
      <c r="E525" s="15"/>
      <c r="F525" s="15"/>
      <c r="G525" s="15"/>
      <c r="H525" s="15"/>
      <c r="I525" s="15"/>
      <c r="J525" s="36"/>
      <c r="K525" s="36"/>
      <c r="L525" s="36"/>
      <c r="M525" s="36"/>
      <c r="N525" s="36"/>
      <c r="O525" s="36"/>
      <c r="P525" s="36"/>
      <c r="Q525" s="37"/>
      <c r="R525" s="36"/>
      <c r="S525" s="36"/>
      <c r="T525" s="36"/>
      <c r="U525" s="36"/>
      <c r="V525" s="36"/>
    </row>
    <row r="526" spans="1:22" s="6" customFormat="1" ht="10.5" x14ac:dyDescent="0.15">
      <c r="A526" s="32"/>
      <c r="B526" s="38" t="s">
        <v>3</v>
      </c>
      <c r="C526" s="38" t="s">
        <v>3</v>
      </c>
      <c r="D526" s="14">
        <f>E526+F526+G526+H526+I526</f>
        <v>0</v>
      </c>
      <c r="E526" s="15"/>
      <c r="F526" s="15"/>
      <c r="G526" s="15"/>
      <c r="H526" s="15"/>
      <c r="I526" s="15"/>
      <c r="J526" s="36"/>
      <c r="K526" s="36"/>
      <c r="L526" s="36"/>
      <c r="M526" s="36"/>
      <c r="N526" s="36"/>
      <c r="O526" s="36"/>
      <c r="P526" s="36"/>
      <c r="Q526" s="37"/>
      <c r="R526" s="36"/>
      <c r="S526" s="36"/>
      <c r="T526" s="36"/>
      <c r="U526" s="36"/>
      <c r="V526" s="36"/>
    </row>
    <row r="527" spans="1:22" s="6" customFormat="1" ht="10.5" customHeight="1" x14ac:dyDescent="0.15">
      <c r="A527" s="30" t="s">
        <v>271</v>
      </c>
      <c r="B527" s="55" t="s">
        <v>18</v>
      </c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6"/>
    </row>
    <row r="528" spans="1:22" s="6" customFormat="1" ht="10.5" customHeight="1" x14ac:dyDescent="0.15">
      <c r="A528" s="31" t="s">
        <v>30</v>
      </c>
      <c r="B528" s="34" t="s">
        <v>255</v>
      </c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</row>
    <row r="529" spans="1:22" s="6" customFormat="1" ht="84.75" customHeight="1" x14ac:dyDescent="0.15">
      <c r="A529" s="31"/>
      <c r="B529" s="57" t="s">
        <v>306</v>
      </c>
      <c r="C529" s="58" t="s">
        <v>306</v>
      </c>
      <c r="D529" s="58"/>
      <c r="E529" s="58"/>
      <c r="F529" s="58"/>
      <c r="G529" s="58"/>
      <c r="H529" s="58"/>
      <c r="I529" s="59"/>
      <c r="J529" s="36" t="s">
        <v>300</v>
      </c>
      <c r="K529" s="36"/>
      <c r="L529" s="36" t="s">
        <v>60</v>
      </c>
      <c r="M529" s="36" t="s">
        <v>307</v>
      </c>
      <c r="N529" s="36" t="s">
        <v>19</v>
      </c>
      <c r="O529" s="36" t="s">
        <v>298</v>
      </c>
      <c r="P529" s="36" t="s">
        <v>19</v>
      </c>
      <c r="Q529" s="37">
        <v>722894.853</v>
      </c>
      <c r="R529" s="36" t="s">
        <v>11</v>
      </c>
      <c r="S529" s="36" t="s">
        <v>12</v>
      </c>
      <c r="T529" s="36" t="s">
        <v>7</v>
      </c>
      <c r="U529" s="36"/>
      <c r="V529" s="36" t="s">
        <v>495</v>
      </c>
    </row>
    <row r="530" spans="1:22" s="6" customFormat="1" ht="10.5" x14ac:dyDescent="0.15">
      <c r="A530" s="31"/>
      <c r="B530" s="38" t="s">
        <v>5</v>
      </c>
      <c r="C530" s="38" t="s">
        <v>5</v>
      </c>
      <c r="D530" s="14">
        <f>SUM(D531:D534)</f>
        <v>22695.79</v>
      </c>
      <c r="E530" s="15">
        <f>SUM(E531:E534)</f>
        <v>1000</v>
      </c>
      <c r="F530" s="15">
        <f>SUM(F531:F534)</f>
        <v>14250</v>
      </c>
      <c r="G530" s="15">
        <f>SUM(G531:G534)</f>
        <v>7445.79</v>
      </c>
      <c r="H530" s="15"/>
      <c r="I530" s="15"/>
      <c r="J530" s="36"/>
      <c r="K530" s="36"/>
      <c r="L530" s="36"/>
      <c r="M530" s="36"/>
      <c r="N530" s="36"/>
      <c r="O530" s="36"/>
      <c r="P530" s="36"/>
      <c r="Q530" s="37"/>
      <c r="R530" s="36"/>
      <c r="S530" s="36"/>
      <c r="T530" s="36"/>
      <c r="U530" s="36"/>
      <c r="V530" s="36"/>
    </row>
    <row r="531" spans="1:22" s="6" customFormat="1" ht="10.5" x14ac:dyDescent="0.15">
      <c r="A531" s="31"/>
      <c r="B531" s="38" t="s">
        <v>0</v>
      </c>
      <c r="C531" s="38" t="s">
        <v>0</v>
      </c>
      <c r="D531" s="14">
        <f>E531+F531+G531+H531+I531</f>
        <v>0</v>
      </c>
      <c r="E531" s="15"/>
      <c r="F531" s="15"/>
      <c r="G531" s="15"/>
      <c r="H531" s="15"/>
      <c r="I531" s="15"/>
      <c r="J531" s="36"/>
      <c r="K531" s="36"/>
      <c r="L531" s="36"/>
      <c r="M531" s="36"/>
      <c r="N531" s="36"/>
      <c r="O531" s="36"/>
      <c r="P531" s="36"/>
      <c r="Q531" s="37"/>
      <c r="R531" s="36"/>
      <c r="S531" s="36"/>
      <c r="T531" s="36"/>
      <c r="U531" s="36"/>
      <c r="V531" s="36"/>
    </row>
    <row r="532" spans="1:22" s="6" customFormat="1" ht="10.5" x14ac:dyDescent="0.15">
      <c r="A532" s="31"/>
      <c r="B532" s="38" t="s">
        <v>1</v>
      </c>
      <c r="C532" s="38" t="s">
        <v>1</v>
      </c>
      <c r="D532" s="14">
        <f>E532+F532+G532+H532+I532</f>
        <v>22695.79</v>
      </c>
      <c r="E532" s="15">
        <v>1000</v>
      </c>
      <c r="F532" s="15">
        <v>14250</v>
      </c>
      <c r="G532" s="15">
        <v>7445.79</v>
      </c>
      <c r="H532" s="15"/>
      <c r="I532" s="15"/>
      <c r="J532" s="36"/>
      <c r="K532" s="36"/>
      <c r="L532" s="36"/>
      <c r="M532" s="36"/>
      <c r="N532" s="36"/>
      <c r="O532" s="36"/>
      <c r="P532" s="36"/>
      <c r="Q532" s="37"/>
      <c r="R532" s="36"/>
      <c r="S532" s="36"/>
      <c r="T532" s="36"/>
      <c r="U532" s="36"/>
      <c r="V532" s="36"/>
    </row>
    <row r="533" spans="1:22" s="6" customFormat="1" ht="10.5" x14ac:dyDescent="0.15">
      <c r="A533" s="31"/>
      <c r="B533" s="38" t="s">
        <v>2</v>
      </c>
      <c r="C533" s="38" t="s">
        <v>2</v>
      </c>
      <c r="D533" s="14">
        <f>E533+F533+G533+H533+I533</f>
        <v>0</v>
      </c>
      <c r="E533" s="15"/>
      <c r="F533" s="15"/>
      <c r="G533" s="15"/>
      <c r="H533" s="15"/>
      <c r="I533" s="15"/>
      <c r="J533" s="36"/>
      <c r="K533" s="36"/>
      <c r="L533" s="36"/>
      <c r="M533" s="36"/>
      <c r="N533" s="36"/>
      <c r="O533" s="36"/>
      <c r="P533" s="36"/>
      <c r="Q533" s="37"/>
      <c r="R533" s="36"/>
      <c r="S533" s="36"/>
      <c r="T533" s="36"/>
      <c r="U533" s="36"/>
      <c r="V533" s="36"/>
    </row>
    <row r="534" spans="1:22" s="6" customFormat="1" ht="10.5" x14ac:dyDescent="0.15">
      <c r="A534" s="32"/>
      <c r="B534" s="38" t="s">
        <v>3</v>
      </c>
      <c r="C534" s="38" t="s">
        <v>3</v>
      </c>
      <c r="D534" s="14">
        <f>E534+F534+G534+H534+I534</f>
        <v>0</v>
      </c>
      <c r="E534" s="15"/>
      <c r="F534" s="15"/>
      <c r="G534" s="15"/>
      <c r="H534" s="15"/>
      <c r="I534" s="15"/>
      <c r="J534" s="36"/>
      <c r="K534" s="36"/>
      <c r="L534" s="36"/>
      <c r="M534" s="36"/>
      <c r="N534" s="36"/>
      <c r="O534" s="36"/>
      <c r="P534" s="36"/>
      <c r="Q534" s="37"/>
      <c r="R534" s="36"/>
      <c r="S534" s="36"/>
      <c r="T534" s="36"/>
      <c r="U534" s="36"/>
      <c r="V534" s="36"/>
    </row>
    <row r="535" spans="1:22" s="6" customFormat="1" ht="10.5" customHeight="1" x14ac:dyDescent="0.15">
      <c r="A535" s="30" t="s">
        <v>272</v>
      </c>
      <c r="B535" s="55" t="s">
        <v>18</v>
      </c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6"/>
    </row>
    <row r="536" spans="1:22" s="6" customFormat="1" ht="10.5" customHeight="1" x14ac:dyDescent="0.15">
      <c r="A536" s="31" t="s">
        <v>30</v>
      </c>
      <c r="B536" s="34" t="s">
        <v>255</v>
      </c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</row>
    <row r="537" spans="1:22" s="6" customFormat="1" ht="84.75" customHeight="1" x14ac:dyDescent="0.15">
      <c r="A537" s="31"/>
      <c r="B537" s="57" t="s">
        <v>332</v>
      </c>
      <c r="C537" s="58" t="s">
        <v>332</v>
      </c>
      <c r="D537" s="58"/>
      <c r="E537" s="58"/>
      <c r="F537" s="58"/>
      <c r="G537" s="58"/>
      <c r="H537" s="58"/>
      <c r="I537" s="59"/>
      <c r="J537" s="36" t="s">
        <v>333</v>
      </c>
      <c r="K537" s="36"/>
      <c r="L537" s="36" t="s">
        <v>60</v>
      </c>
      <c r="M537" s="36" t="s">
        <v>334</v>
      </c>
      <c r="N537" s="36" t="s">
        <v>19</v>
      </c>
      <c r="O537" s="36" t="s">
        <v>298</v>
      </c>
      <c r="P537" s="36" t="s">
        <v>19</v>
      </c>
      <c r="Q537" s="37">
        <v>734332.50300000003</v>
      </c>
      <c r="R537" s="36" t="s">
        <v>11</v>
      </c>
      <c r="S537" s="36" t="s">
        <v>12</v>
      </c>
      <c r="T537" s="36" t="s">
        <v>17</v>
      </c>
      <c r="U537" s="36"/>
      <c r="V537" s="36" t="s">
        <v>496</v>
      </c>
    </row>
    <row r="538" spans="1:22" s="6" customFormat="1" ht="10.5" x14ac:dyDescent="0.15">
      <c r="A538" s="31"/>
      <c r="B538" s="38" t="s">
        <v>5</v>
      </c>
      <c r="C538" s="38" t="s">
        <v>5</v>
      </c>
      <c r="D538" s="14">
        <f>SUM(D539:D542)</f>
        <v>36539.106449999999</v>
      </c>
      <c r="E538" s="15"/>
      <c r="F538" s="15"/>
      <c r="G538" s="15">
        <f t="shared" ref="G538" si="75">SUM(G539:G542)</f>
        <v>8900</v>
      </c>
      <c r="H538" s="15">
        <f t="shared" ref="H538:I538" si="76">SUM(H539:H542)</f>
        <v>9250</v>
      </c>
      <c r="I538" s="15">
        <f t="shared" si="76"/>
        <v>18389.106449999999</v>
      </c>
      <c r="J538" s="36"/>
      <c r="K538" s="36"/>
      <c r="L538" s="36"/>
      <c r="M538" s="36"/>
      <c r="N538" s="36"/>
      <c r="O538" s="36"/>
      <c r="P538" s="36"/>
      <c r="Q538" s="37"/>
      <c r="R538" s="36"/>
      <c r="S538" s="36"/>
      <c r="T538" s="36"/>
      <c r="U538" s="36"/>
      <c r="V538" s="36"/>
    </row>
    <row r="539" spans="1:22" s="6" customFormat="1" ht="10.5" x14ac:dyDescent="0.15">
      <c r="A539" s="31"/>
      <c r="B539" s="38" t="s">
        <v>0</v>
      </c>
      <c r="C539" s="38" t="s">
        <v>0</v>
      </c>
      <c r="D539" s="14">
        <f>E539+F539+G539+H539+I539</f>
        <v>0</v>
      </c>
      <c r="E539" s="15"/>
      <c r="F539" s="15"/>
      <c r="G539" s="15"/>
      <c r="H539" s="15"/>
      <c r="I539" s="15"/>
      <c r="J539" s="36"/>
      <c r="K539" s="36"/>
      <c r="L539" s="36"/>
      <c r="M539" s="36"/>
      <c r="N539" s="36"/>
      <c r="O539" s="36"/>
      <c r="P539" s="36"/>
      <c r="Q539" s="37"/>
      <c r="R539" s="36"/>
      <c r="S539" s="36"/>
      <c r="T539" s="36"/>
      <c r="U539" s="36"/>
      <c r="V539" s="36"/>
    </row>
    <row r="540" spans="1:22" s="6" customFormat="1" ht="10.5" x14ac:dyDescent="0.15">
      <c r="A540" s="31"/>
      <c r="B540" s="38" t="s">
        <v>1</v>
      </c>
      <c r="C540" s="38" t="s">
        <v>1</v>
      </c>
      <c r="D540" s="14">
        <f>E540+F540+G540+H540+I540</f>
        <v>36539.106449999999</v>
      </c>
      <c r="E540" s="15"/>
      <c r="F540" s="15"/>
      <c r="G540" s="15">
        <v>8900</v>
      </c>
      <c r="H540" s="15">
        <v>9250</v>
      </c>
      <c r="I540" s="15">
        <v>18389.106449999999</v>
      </c>
      <c r="J540" s="36"/>
      <c r="K540" s="36"/>
      <c r="L540" s="36"/>
      <c r="M540" s="36"/>
      <c r="N540" s="36"/>
      <c r="O540" s="36"/>
      <c r="P540" s="36"/>
      <c r="Q540" s="37"/>
      <c r="R540" s="36"/>
      <c r="S540" s="36"/>
      <c r="T540" s="36"/>
      <c r="U540" s="36"/>
      <c r="V540" s="36"/>
    </row>
    <row r="541" spans="1:22" s="6" customFormat="1" ht="10.5" x14ac:dyDescent="0.15">
      <c r="A541" s="31"/>
      <c r="B541" s="38" t="s">
        <v>2</v>
      </c>
      <c r="C541" s="38" t="s">
        <v>2</v>
      </c>
      <c r="D541" s="14">
        <f>E541+F541+G541+H541+I541</f>
        <v>0</v>
      </c>
      <c r="E541" s="15"/>
      <c r="F541" s="15"/>
      <c r="G541" s="15"/>
      <c r="H541" s="15"/>
      <c r="I541" s="15"/>
      <c r="J541" s="36"/>
      <c r="K541" s="36"/>
      <c r="L541" s="36"/>
      <c r="M541" s="36"/>
      <c r="N541" s="36"/>
      <c r="O541" s="36"/>
      <c r="P541" s="36"/>
      <c r="Q541" s="37"/>
      <c r="R541" s="36"/>
      <c r="S541" s="36"/>
      <c r="T541" s="36"/>
      <c r="U541" s="36"/>
      <c r="V541" s="36"/>
    </row>
    <row r="542" spans="1:22" s="6" customFormat="1" ht="10.5" x14ac:dyDescent="0.15">
      <c r="A542" s="32"/>
      <c r="B542" s="38" t="s">
        <v>3</v>
      </c>
      <c r="C542" s="38" t="s">
        <v>3</v>
      </c>
      <c r="D542" s="14">
        <f>E542+F542+G542+H542+I542</f>
        <v>0</v>
      </c>
      <c r="E542" s="15"/>
      <c r="F542" s="15"/>
      <c r="G542" s="15"/>
      <c r="H542" s="15"/>
      <c r="I542" s="15"/>
      <c r="J542" s="36"/>
      <c r="K542" s="36"/>
      <c r="L542" s="36"/>
      <c r="M542" s="36"/>
      <c r="N542" s="36"/>
      <c r="O542" s="36"/>
      <c r="P542" s="36"/>
      <c r="Q542" s="37"/>
      <c r="R542" s="36"/>
      <c r="S542" s="36"/>
      <c r="T542" s="36"/>
      <c r="U542" s="36"/>
      <c r="V542" s="36"/>
    </row>
    <row r="543" spans="1:22" s="6" customFormat="1" ht="10.5" customHeight="1" x14ac:dyDescent="0.15">
      <c r="A543" s="30" t="s">
        <v>273</v>
      </c>
      <c r="B543" s="55" t="s">
        <v>18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6"/>
    </row>
    <row r="544" spans="1:22" s="6" customFormat="1" ht="10.5" customHeight="1" x14ac:dyDescent="0.15">
      <c r="A544" s="31" t="s">
        <v>30</v>
      </c>
      <c r="B544" s="34" t="s">
        <v>255</v>
      </c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</row>
    <row r="545" spans="1:22" s="6" customFormat="1" ht="83.25" customHeight="1" x14ac:dyDescent="0.15">
      <c r="A545" s="31"/>
      <c r="B545" s="57" t="s">
        <v>335</v>
      </c>
      <c r="C545" s="58" t="s">
        <v>335</v>
      </c>
      <c r="D545" s="58"/>
      <c r="E545" s="58"/>
      <c r="F545" s="58"/>
      <c r="G545" s="58"/>
      <c r="H545" s="58"/>
      <c r="I545" s="59"/>
      <c r="J545" s="36" t="s">
        <v>333</v>
      </c>
      <c r="K545" s="36"/>
      <c r="L545" s="36" t="s">
        <v>60</v>
      </c>
      <c r="M545" s="36" t="s">
        <v>336</v>
      </c>
      <c r="N545" s="36" t="s">
        <v>19</v>
      </c>
      <c r="O545" s="36" t="s">
        <v>298</v>
      </c>
      <c r="P545" s="36" t="s">
        <v>19</v>
      </c>
      <c r="Q545" s="37">
        <v>272352.51699999999</v>
      </c>
      <c r="R545" s="36" t="s">
        <v>11</v>
      </c>
      <c r="S545" s="36" t="s">
        <v>12</v>
      </c>
      <c r="T545" s="36" t="s">
        <v>17</v>
      </c>
      <c r="U545" s="36"/>
      <c r="V545" s="36" t="s">
        <v>497</v>
      </c>
    </row>
    <row r="546" spans="1:22" s="6" customFormat="1" ht="10.5" x14ac:dyDescent="0.15">
      <c r="A546" s="31"/>
      <c r="B546" s="38" t="s">
        <v>5</v>
      </c>
      <c r="C546" s="38" t="s">
        <v>5</v>
      </c>
      <c r="D546" s="14">
        <f>SUM(D547:D550)</f>
        <v>13530.747100000001</v>
      </c>
      <c r="E546" s="15"/>
      <c r="F546" s="15"/>
      <c r="G546" s="15">
        <f t="shared" ref="G546" si="77">SUM(G547:G550)</f>
        <v>3250</v>
      </c>
      <c r="H546" s="15">
        <f t="shared" ref="H546" si="78">SUM(H547:H550)</f>
        <v>3400</v>
      </c>
      <c r="I546" s="15">
        <f t="shared" ref="I546" si="79">SUM(I547:I550)</f>
        <v>6880.7470999999996</v>
      </c>
      <c r="J546" s="36"/>
      <c r="K546" s="36"/>
      <c r="L546" s="36"/>
      <c r="M546" s="36"/>
      <c r="N546" s="36"/>
      <c r="O546" s="36"/>
      <c r="P546" s="36"/>
      <c r="Q546" s="37"/>
      <c r="R546" s="36"/>
      <c r="S546" s="36"/>
      <c r="T546" s="36"/>
      <c r="U546" s="36"/>
      <c r="V546" s="36"/>
    </row>
    <row r="547" spans="1:22" s="6" customFormat="1" ht="10.5" x14ac:dyDescent="0.15">
      <c r="A547" s="31"/>
      <c r="B547" s="38" t="s">
        <v>0</v>
      </c>
      <c r="C547" s="38" t="s">
        <v>0</v>
      </c>
      <c r="D547" s="14">
        <f>E547+F547+G547+H547+I547</f>
        <v>0</v>
      </c>
      <c r="E547" s="15"/>
      <c r="F547" s="15"/>
      <c r="G547" s="15"/>
      <c r="H547" s="15"/>
      <c r="I547" s="15"/>
      <c r="J547" s="36"/>
      <c r="K547" s="36"/>
      <c r="L547" s="36"/>
      <c r="M547" s="36"/>
      <c r="N547" s="36"/>
      <c r="O547" s="36"/>
      <c r="P547" s="36"/>
      <c r="Q547" s="37"/>
      <c r="R547" s="36"/>
      <c r="S547" s="36"/>
      <c r="T547" s="36"/>
      <c r="U547" s="36"/>
      <c r="V547" s="36"/>
    </row>
    <row r="548" spans="1:22" s="6" customFormat="1" ht="10.5" x14ac:dyDescent="0.15">
      <c r="A548" s="31"/>
      <c r="B548" s="38" t="s">
        <v>1</v>
      </c>
      <c r="C548" s="38" t="s">
        <v>1</v>
      </c>
      <c r="D548" s="14">
        <f>E548+F548+G548+H548+I548</f>
        <v>13530.747100000001</v>
      </c>
      <c r="E548" s="15"/>
      <c r="F548" s="15"/>
      <c r="G548" s="15">
        <v>3250</v>
      </c>
      <c r="H548" s="15">
        <v>3400</v>
      </c>
      <c r="I548" s="15">
        <v>6880.7470999999996</v>
      </c>
      <c r="J548" s="36"/>
      <c r="K548" s="36"/>
      <c r="L548" s="36"/>
      <c r="M548" s="36"/>
      <c r="N548" s="36"/>
      <c r="O548" s="36"/>
      <c r="P548" s="36"/>
      <c r="Q548" s="37"/>
      <c r="R548" s="36"/>
      <c r="S548" s="36"/>
      <c r="T548" s="36"/>
      <c r="U548" s="36"/>
      <c r="V548" s="36"/>
    </row>
    <row r="549" spans="1:22" s="6" customFormat="1" ht="10.5" x14ac:dyDescent="0.15">
      <c r="A549" s="31"/>
      <c r="B549" s="38" t="s">
        <v>2</v>
      </c>
      <c r="C549" s="38" t="s">
        <v>2</v>
      </c>
      <c r="D549" s="14">
        <f>E549+F549+G549+H549+I549</f>
        <v>0</v>
      </c>
      <c r="E549" s="15"/>
      <c r="F549" s="15"/>
      <c r="G549" s="15"/>
      <c r="H549" s="15"/>
      <c r="I549" s="15"/>
      <c r="J549" s="36"/>
      <c r="K549" s="36"/>
      <c r="L549" s="36"/>
      <c r="M549" s="36"/>
      <c r="N549" s="36"/>
      <c r="O549" s="36"/>
      <c r="P549" s="36"/>
      <c r="Q549" s="37"/>
      <c r="R549" s="36"/>
      <c r="S549" s="36"/>
      <c r="T549" s="36"/>
      <c r="U549" s="36"/>
      <c r="V549" s="36"/>
    </row>
    <row r="550" spans="1:22" s="6" customFormat="1" ht="10.5" x14ac:dyDescent="0.15">
      <c r="A550" s="32"/>
      <c r="B550" s="38" t="s">
        <v>3</v>
      </c>
      <c r="C550" s="38" t="s">
        <v>3</v>
      </c>
      <c r="D550" s="14">
        <f>E550+F550+G550+H550+I550</f>
        <v>0</v>
      </c>
      <c r="E550" s="15"/>
      <c r="F550" s="15"/>
      <c r="G550" s="15"/>
      <c r="H550" s="15"/>
      <c r="I550" s="15"/>
      <c r="J550" s="36"/>
      <c r="K550" s="36"/>
      <c r="L550" s="36"/>
      <c r="M550" s="36"/>
      <c r="N550" s="36"/>
      <c r="O550" s="36"/>
      <c r="P550" s="36"/>
      <c r="Q550" s="37"/>
      <c r="R550" s="36"/>
      <c r="S550" s="36"/>
      <c r="T550" s="36"/>
      <c r="U550" s="36"/>
      <c r="V550" s="36"/>
    </row>
    <row r="551" spans="1:22" s="6" customFormat="1" ht="10.5" customHeight="1" x14ac:dyDescent="0.15">
      <c r="A551" s="30" t="s">
        <v>274</v>
      </c>
      <c r="B551" s="55" t="s">
        <v>18</v>
      </c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6"/>
    </row>
    <row r="552" spans="1:22" s="6" customFormat="1" ht="10.5" customHeight="1" x14ac:dyDescent="0.15">
      <c r="A552" s="31" t="s">
        <v>30</v>
      </c>
      <c r="B552" s="34" t="s">
        <v>255</v>
      </c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</row>
    <row r="553" spans="1:22" s="6" customFormat="1" ht="72" customHeight="1" x14ac:dyDescent="0.15">
      <c r="A553" s="31"/>
      <c r="B553" s="57" t="s">
        <v>337</v>
      </c>
      <c r="C553" s="58" t="s">
        <v>337</v>
      </c>
      <c r="D553" s="58"/>
      <c r="E553" s="58"/>
      <c r="F553" s="58"/>
      <c r="G553" s="58"/>
      <c r="H553" s="58"/>
      <c r="I553" s="59"/>
      <c r="J553" s="36" t="s">
        <v>333</v>
      </c>
      <c r="K553" s="36"/>
      <c r="L553" s="36" t="s">
        <v>60</v>
      </c>
      <c r="M553" s="36" t="s">
        <v>338</v>
      </c>
      <c r="N553" s="36" t="s">
        <v>19</v>
      </c>
      <c r="O553" s="36" t="s">
        <v>298</v>
      </c>
      <c r="P553" s="36" t="s">
        <v>19</v>
      </c>
      <c r="Q553" s="37">
        <v>415696.70400000003</v>
      </c>
      <c r="R553" s="36" t="s">
        <v>11</v>
      </c>
      <c r="S553" s="36" t="s">
        <v>12</v>
      </c>
      <c r="T553" s="36" t="s">
        <v>17</v>
      </c>
      <c r="U553" s="36"/>
      <c r="V553" s="36" t="s">
        <v>498</v>
      </c>
    </row>
    <row r="554" spans="1:22" s="6" customFormat="1" ht="10.5" x14ac:dyDescent="0.15">
      <c r="A554" s="31"/>
      <c r="B554" s="38" t="s">
        <v>5</v>
      </c>
      <c r="C554" s="38" t="s">
        <v>5</v>
      </c>
      <c r="D554" s="14">
        <f>SUM(D555:D558)</f>
        <v>20619.114300000001</v>
      </c>
      <c r="E554" s="15"/>
      <c r="F554" s="15"/>
      <c r="G554" s="15">
        <f t="shared" ref="G554" si="80">SUM(G555:G558)</f>
        <v>5000</v>
      </c>
      <c r="H554" s="15">
        <f t="shared" ref="H554" si="81">SUM(H555:H558)</f>
        <v>5250</v>
      </c>
      <c r="I554" s="15">
        <f t="shared" ref="I554" si="82">SUM(I555:I558)</f>
        <v>10369.114300000001</v>
      </c>
      <c r="J554" s="36"/>
      <c r="K554" s="36"/>
      <c r="L554" s="36"/>
      <c r="M554" s="36"/>
      <c r="N554" s="36"/>
      <c r="O554" s="36"/>
      <c r="P554" s="36"/>
      <c r="Q554" s="37"/>
      <c r="R554" s="36"/>
      <c r="S554" s="36"/>
      <c r="T554" s="36"/>
      <c r="U554" s="36"/>
      <c r="V554" s="36"/>
    </row>
    <row r="555" spans="1:22" s="6" customFormat="1" ht="10.5" x14ac:dyDescent="0.15">
      <c r="A555" s="31"/>
      <c r="B555" s="38" t="s">
        <v>0</v>
      </c>
      <c r="C555" s="38" t="s">
        <v>0</v>
      </c>
      <c r="D555" s="14">
        <f>E555+F555+G555+H555+I555</f>
        <v>0</v>
      </c>
      <c r="E555" s="15"/>
      <c r="F555" s="15"/>
      <c r="G555" s="15"/>
      <c r="H555" s="15"/>
      <c r="I555" s="15"/>
      <c r="J555" s="36"/>
      <c r="K555" s="36"/>
      <c r="L555" s="36"/>
      <c r="M555" s="36"/>
      <c r="N555" s="36"/>
      <c r="O555" s="36"/>
      <c r="P555" s="36"/>
      <c r="Q555" s="37"/>
      <c r="R555" s="36"/>
      <c r="S555" s="36"/>
      <c r="T555" s="36"/>
      <c r="U555" s="36"/>
      <c r="V555" s="36"/>
    </row>
    <row r="556" spans="1:22" s="6" customFormat="1" ht="10.5" x14ac:dyDescent="0.15">
      <c r="A556" s="31"/>
      <c r="B556" s="38" t="s">
        <v>1</v>
      </c>
      <c r="C556" s="38" t="s">
        <v>1</v>
      </c>
      <c r="D556" s="14">
        <f>E556+F556+G556+H556+I556</f>
        <v>20619.114300000001</v>
      </c>
      <c r="E556" s="15"/>
      <c r="F556" s="15"/>
      <c r="G556" s="15">
        <v>5000</v>
      </c>
      <c r="H556" s="15">
        <v>5250</v>
      </c>
      <c r="I556" s="15">
        <v>10369.114300000001</v>
      </c>
      <c r="J556" s="36"/>
      <c r="K556" s="36"/>
      <c r="L556" s="36"/>
      <c r="M556" s="36"/>
      <c r="N556" s="36"/>
      <c r="O556" s="36"/>
      <c r="P556" s="36"/>
      <c r="Q556" s="37"/>
      <c r="R556" s="36"/>
      <c r="S556" s="36"/>
      <c r="T556" s="36"/>
      <c r="U556" s="36"/>
      <c r="V556" s="36"/>
    </row>
    <row r="557" spans="1:22" s="6" customFormat="1" ht="10.5" x14ac:dyDescent="0.15">
      <c r="A557" s="31"/>
      <c r="B557" s="38" t="s">
        <v>2</v>
      </c>
      <c r="C557" s="38" t="s">
        <v>2</v>
      </c>
      <c r="D557" s="14">
        <f>E557+F557+G557+H557+I557</f>
        <v>0</v>
      </c>
      <c r="E557" s="15"/>
      <c r="F557" s="15"/>
      <c r="G557" s="15"/>
      <c r="H557" s="15"/>
      <c r="I557" s="15"/>
      <c r="J557" s="36"/>
      <c r="K557" s="36"/>
      <c r="L557" s="36"/>
      <c r="M557" s="36"/>
      <c r="N557" s="36"/>
      <c r="O557" s="36"/>
      <c r="P557" s="36"/>
      <c r="Q557" s="37"/>
      <c r="R557" s="36"/>
      <c r="S557" s="36"/>
      <c r="T557" s="36"/>
      <c r="U557" s="36"/>
      <c r="V557" s="36"/>
    </row>
    <row r="558" spans="1:22" s="6" customFormat="1" ht="10.5" x14ac:dyDescent="0.15">
      <c r="A558" s="32"/>
      <c r="B558" s="38" t="s">
        <v>3</v>
      </c>
      <c r="C558" s="38" t="s">
        <v>3</v>
      </c>
      <c r="D558" s="14">
        <f>E558+F558+G558+H558+I558</f>
        <v>0</v>
      </c>
      <c r="E558" s="15"/>
      <c r="F558" s="15"/>
      <c r="G558" s="15"/>
      <c r="H558" s="15"/>
      <c r="I558" s="15"/>
      <c r="J558" s="36"/>
      <c r="K558" s="36"/>
      <c r="L558" s="36"/>
      <c r="M558" s="36"/>
      <c r="N558" s="36"/>
      <c r="O558" s="36"/>
      <c r="P558" s="36"/>
      <c r="Q558" s="37"/>
      <c r="R558" s="36"/>
      <c r="S558" s="36"/>
      <c r="T558" s="36"/>
      <c r="U558" s="36"/>
      <c r="V558" s="36"/>
    </row>
    <row r="559" spans="1:22" s="6" customFormat="1" ht="10.5" customHeight="1" x14ac:dyDescent="0.15">
      <c r="A559" s="30" t="s">
        <v>275</v>
      </c>
      <c r="B559" s="55" t="s">
        <v>18</v>
      </c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6"/>
    </row>
    <row r="560" spans="1:22" s="6" customFormat="1" ht="10.5" customHeight="1" x14ac:dyDescent="0.15">
      <c r="A560" s="31" t="s">
        <v>30</v>
      </c>
      <c r="B560" s="34" t="s">
        <v>255</v>
      </c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</row>
    <row r="561" spans="1:22" s="6" customFormat="1" ht="78" customHeight="1" x14ac:dyDescent="0.15">
      <c r="A561" s="31"/>
      <c r="B561" s="57" t="s">
        <v>270</v>
      </c>
      <c r="C561" s="58" t="s">
        <v>270</v>
      </c>
      <c r="D561" s="58"/>
      <c r="E561" s="58"/>
      <c r="F561" s="58"/>
      <c r="G561" s="58"/>
      <c r="H561" s="58"/>
      <c r="I561" s="59"/>
      <c r="J561" s="36" t="s">
        <v>322</v>
      </c>
      <c r="K561" s="36"/>
      <c r="L561" s="36" t="s">
        <v>60</v>
      </c>
      <c r="M561" s="36" t="s">
        <v>323</v>
      </c>
      <c r="N561" s="36" t="s">
        <v>19</v>
      </c>
      <c r="O561" s="36" t="s">
        <v>298</v>
      </c>
      <c r="P561" s="36" t="s">
        <v>19</v>
      </c>
      <c r="Q561" s="37">
        <v>389897.53600000002</v>
      </c>
      <c r="R561" s="36" t="s">
        <v>11</v>
      </c>
      <c r="S561" s="36" t="s">
        <v>116</v>
      </c>
      <c r="T561" s="36" t="s">
        <v>17</v>
      </c>
      <c r="U561" s="36"/>
      <c r="V561" s="36" t="s">
        <v>499</v>
      </c>
    </row>
    <row r="562" spans="1:22" s="6" customFormat="1" ht="10.5" x14ac:dyDescent="0.15">
      <c r="A562" s="31"/>
      <c r="B562" s="38" t="s">
        <v>5</v>
      </c>
      <c r="C562" s="38" t="s">
        <v>5</v>
      </c>
      <c r="D562" s="14">
        <f>SUM(D563:D566)</f>
        <v>135430.60600000003</v>
      </c>
      <c r="E562" s="15"/>
      <c r="F562" s="15"/>
      <c r="G562" s="15"/>
      <c r="H562" s="15">
        <f t="shared" ref="H562" si="83">SUM(H563:H566)</f>
        <v>135430.60600000003</v>
      </c>
      <c r="I562" s="15"/>
      <c r="J562" s="36"/>
      <c r="K562" s="36"/>
      <c r="L562" s="36"/>
      <c r="M562" s="36"/>
      <c r="N562" s="36"/>
      <c r="O562" s="36"/>
      <c r="P562" s="36"/>
      <c r="Q562" s="37"/>
      <c r="R562" s="36"/>
      <c r="S562" s="36"/>
      <c r="T562" s="36"/>
      <c r="U562" s="36"/>
      <c r="V562" s="36"/>
    </row>
    <row r="563" spans="1:22" s="6" customFormat="1" ht="10.5" x14ac:dyDescent="0.15">
      <c r="A563" s="31"/>
      <c r="B563" s="38" t="s">
        <v>0</v>
      </c>
      <c r="C563" s="38" t="s">
        <v>0</v>
      </c>
      <c r="D563" s="14">
        <f>E563+F563+G563+H563+I563</f>
        <v>0</v>
      </c>
      <c r="E563" s="15"/>
      <c r="F563" s="15"/>
      <c r="G563" s="15"/>
      <c r="H563" s="15"/>
      <c r="I563" s="15"/>
      <c r="J563" s="36"/>
      <c r="K563" s="36"/>
      <c r="L563" s="36"/>
      <c r="M563" s="36"/>
      <c r="N563" s="36"/>
      <c r="O563" s="36"/>
      <c r="P563" s="36"/>
      <c r="Q563" s="37"/>
      <c r="R563" s="36"/>
      <c r="S563" s="36"/>
      <c r="T563" s="36"/>
      <c r="U563" s="36"/>
      <c r="V563" s="36"/>
    </row>
    <row r="564" spans="1:22" s="6" customFormat="1" ht="10.5" x14ac:dyDescent="0.15">
      <c r="A564" s="31"/>
      <c r="B564" s="38" t="s">
        <v>1</v>
      </c>
      <c r="C564" s="38" t="s">
        <v>1</v>
      </c>
      <c r="D564" s="14">
        <f>E564+F564+G564+H564+I564</f>
        <v>135430.60600000003</v>
      </c>
      <c r="E564" s="15"/>
      <c r="F564" s="15"/>
      <c r="G564" s="15"/>
      <c r="H564" s="15">
        <v>135430.60600000003</v>
      </c>
      <c r="I564" s="15"/>
      <c r="J564" s="36"/>
      <c r="K564" s="36"/>
      <c r="L564" s="36"/>
      <c r="M564" s="36"/>
      <c r="N564" s="36"/>
      <c r="O564" s="36"/>
      <c r="P564" s="36"/>
      <c r="Q564" s="37"/>
      <c r="R564" s="36"/>
      <c r="S564" s="36"/>
      <c r="T564" s="36"/>
      <c r="U564" s="36"/>
      <c r="V564" s="36"/>
    </row>
    <row r="565" spans="1:22" s="6" customFormat="1" ht="10.5" x14ac:dyDescent="0.15">
      <c r="A565" s="31"/>
      <c r="B565" s="38" t="s">
        <v>2</v>
      </c>
      <c r="C565" s="38" t="s">
        <v>2</v>
      </c>
      <c r="D565" s="14">
        <f>E565+F565+G565+H565+I565</f>
        <v>0</v>
      </c>
      <c r="E565" s="15"/>
      <c r="F565" s="15"/>
      <c r="G565" s="15"/>
      <c r="H565" s="15"/>
      <c r="I565" s="15"/>
      <c r="J565" s="36"/>
      <c r="K565" s="36"/>
      <c r="L565" s="36"/>
      <c r="M565" s="36"/>
      <c r="N565" s="36"/>
      <c r="O565" s="36"/>
      <c r="P565" s="36"/>
      <c r="Q565" s="37"/>
      <c r="R565" s="36"/>
      <c r="S565" s="36"/>
      <c r="T565" s="36"/>
      <c r="U565" s="36"/>
      <c r="V565" s="36"/>
    </row>
    <row r="566" spans="1:22" s="6" customFormat="1" ht="10.5" x14ac:dyDescent="0.15">
      <c r="A566" s="32"/>
      <c r="B566" s="38" t="s">
        <v>3</v>
      </c>
      <c r="C566" s="38" t="s">
        <v>3</v>
      </c>
      <c r="D566" s="14">
        <f>E566+F566+G566+H566+I566</f>
        <v>0</v>
      </c>
      <c r="E566" s="15"/>
      <c r="F566" s="15"/>
      <c r="G566" s="15"/>
      <c r="H566" s="15"/>
      <c r="I566" s="15"/>
      <c r="J566" s="36"/>
      <c r="K566" s="36"/>
      <c r="L566" s="36"/>
      <c r="M566" s="36"/>
      <c r="N566" s="36"/>
      <c r="O566" s="36"/>
      <c r="P566" s="36"/>
      <c r="Q566" s="37"/>
      <c r="R566" s="36"/>
      <c r="S566" s="36"/>
      <c r="T566" s="36"/>
      <c r="U566" s="36"/>
      <c r="V566" s="36"/>
    </row>
    <row r="567" spans="1:22" s="6" customFormat="1" ht="10.5" customHeight="1" x14ac:dyDescent="0.15">
      <c r="A567" s="30" t="s">
        <v>277</v>
      </c>
      <c r="B567" s="55" t="s">
        <v>18</v>
      </c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6"/>
    </row>
    <row r="568" spans="1:22" s="6" customFormat="1" ht="10.5" customHeight="1" x14ac:dyDescent="0.15">
      <c r="A568" s="31" t="s">
        <v>30</v>
      </c>
      <c r="B568" s="34" t="s">
        <v>255</v>
      </c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</row>
    <row r="569" spans="1:22" s="6" customFormat="1" ht="72" customHeight="1" x14ac:dyDescent="0.15">
      <c r="A569" s="31"/>
      <c r="B569" s="57" t="s">
        <v>123</v>
      </c>
      <c r="C569" s="58" t="s">
        <v>123</v>
      </c>
      <c r="D569" s="58"/>
      <c r="E569" s="58"/>
      <c r="F569" s="58"/>
      <c r="G569" s="58"/>
      <c r="H569" s="58"/>
      <c r="I569" s="59"/>
      <c r="J569" s="36" t="s">
        <v>310</v>
      </c>
      <c r="K569" s="36"/>
      <c r="L569" s="36" t="s">
        <v>60</v>
      </c>
      <c r="M569" s="36" t="s">
        <v>324</v>
      </c>
      <c r="N569" s="36" t="s">
        <v>19</v>
      </c>
      <c r="O569" s="36" t="s">
        <v>298</v>
      </c>
      <c r="P569" s="36" t="s">
        <v>19</v>
      </c>
      <c r="Q569" s="37">
        <v>1391844.2209999999</v>
      </c>
      <c r="R569" s="36" t="s">
        <v>11</v>
      </c>
      <c r="S569" s="36" t="s">
        <v>116</v>
      </c>
      <c r="T569" s="36" t="s">
        <v>17</v>
      </c>
      <c r="U569" s="36"/>
      <c r="V569" s="36" t="s">
        <v>500</v>
      </c>
    </row>
    <row r="570" spans="1:22" s="6" customFormat="1" ht="10.5" x14ac:dyDescent="0.15">
      <c r="A570" s="31"/>
      <c r="B570" s="38" t="s">
        <v>5</v>
      </c>
      <c r="C570" s="38" t="s">
        <v>5</v>
      </c>
      <c r="D570" s="14">
        <f>SUM(D571:D574)</f>
        <v>442847.78099999996</v>
      </c>
      <c r="E570" s="15"/>
      <c r="F570" s="15"/>
      <c r="G570" s="15"/>
      <c r="H570" s="15">
        <f>SUM(H571:H574)</f>
        <v>442847.78099999996</v>
      </c>
      <c r="I570" s="15"/>
      <c r="J570" s="36"/>
      <c r="K570" s="36"/>
      <c r="L570" s="36"/>
      <c r="M570" s="36"/>
      <c r="N570" s="36"/>
      <c r="O570" s="36"/>
      <c r="P570" s="36"/>
      <c r="Q570" s="37"/>
      <c r="R570" s="36"/>
      <c r="S570" s="36"/>
      <c r="T570" s="36"/>
      <c r="U570" s="36"/>
      <c r="V570" s="36"/>
    </row>
    <row r="571" spans="1:22" s="6" customFormat="1" ht="10.5" x14ac:dyDescent="0.15">
      <c r="A571" s="31"/>
      <c r="B571" s="38" t="s">
        <v>0</v>
      </c>
      <c r="C571" s="38" t="s">
        <v>0</v>
      </c>
      <c r="D571" s="14">
        <f>E571+F571+G571+H571+I571</f>
        <v>0</v>
      </c>
      <c r="E571" s="15"/>
      <c r="F571" s="15"/>
      <c r="G571" s="15"/>
      <c r="H571" s="15"/>
      <c r="I571" s="15"/>
      <c r="J571" s="36"/>
      <c r="K571" s="36"/>
      <c r="L571" s="36"/>
      <c r="M571" s="36"/>
      <c r="N571" s="36"/>
      <c r="O571" s="36"/>
      <c r="P571" s="36"/>
      <c r="Q571" s="37"/>
      <c r="R571" s="36"/>
      <c r="S571" s="36"/>
      <c r="T571" s="36"/>
      <c r="U571" s="36"/>
      <c r="V571" s="36"/>
    </row>
    <row r="572" spans="1:22" s="6" customFormat="1" ht="10.5" x14ac:dyDescent="0.15">
      <c r="A572" s="31"/>
      <c r="B572" s="38" t="s">
        <v>1</v>
      </c>
      <c r="C572" s="38" t="s">
        <v>1</v>
      </c>
      <c r="D572" s="14">
        <f>E572+F572+G572+H572+I572</f>
        <v>442847.78099999996</v>
      </c>
      <c r="E572" s="15"/>
      <c r="F572" s="15"/>
      <c r="G572" s="15"/>
      <c r="H572" s="15">
        <v>442847.78099999996</v>
      </c>
      <c r="I572" s="15"/>
      <c r="J572" s="36"/>
      <c r="K572" s="36"/>
      <c r="L572" s="36"/>
      <c r="M572" s="36"/>
      <c r="N572" s="36"/>
      <c r="O572" s="36"/>
      <c r="P572" s="36"/>
      <c r="Q572" s="37"/>
      <c r="R572" s="36"/>
      <c r="S572" s="36"/>
      <c r="T572" s="36"/>
      <c r="U572" s="36"/>
      <c r="V572" s="36"/>
    </row>
    <row r="573" spans="1:22" s="6" customFormat="1" ht="10.5" x14ac:dyDescent="0.15">
      <c r="A573" s="31"/>
      <c r="B573" s="38" t="s">
        <v>2</v>
      </c>
      <c r="C573" s="38" t="s">
        <v>2</v>
      </c>
      <c r="D573" s="14">
        <f>E573+F573+G573+H573+I573</f>
        <v>0</v>
      </c>
      <c r="E573" s="15"/>
      <c r="F573" s="15"/>
      <c r="G573" s="15"/>
      <c r="H573" s="15"/>
      <c r="I573" s="15"/>
      <c r="J573" s="36"/>
      <c r="K573" s="36"/>
      <c r="L573" s="36"/>
      <c r="M573" s="36"/>
      <c r="N573" s="36"/>
      <c r="O573" s="36"/>
      <c r="P573" s="36"/>
      <c r="Q573" s="37"/>
      <c r="R573" s="36"/>
      <c r="S573" s="36"/>
      <c r="T573" s="36"/>
      <c r="U573" s="36"/>
      <c r="V573" s="36"/>
    </row>
    <row r="574" spans="1:22" s="6" customFormat="1" ht="10.5" x14ac:dyDescent="0.15">
      <c r="A574" s="32"/>
      <c r="B574" s="38" t="s">
        <v>3</v>
      </c>
      <c r="C574" s="38" t="s">
        <v>3</v>
      </c>
      <c r="D574" s="14">
        <f>E574+F574+G574+H574+I574</f>
        <v>0</v>
      </c>
      <c r="E574" s="15"/>
      <c r="F574" s="15"/>
      <c r="G574" s="15"/>
      <c r="H574" s="15"/>
      <c r="I574" s="15"/>
      <c r="J574" s="36"/>
      <c r="K574" s="36"/>
      <c r="L574" s="36"/>
      <c r="M574" s="36"/>
      <c r="N574" s="36"/>
      <c r="O574" s="36"/>
      <c r="P574" s="36"/>
      <c r="Q574" s="37"/>
      <c r="R574" s="36"/>
      <c r="S574" s="36"/>
      <c r="T574" s="36"/>
      <c r="U574" s="36"/>
      <c r="V574" s="36"/>
    </row>
    <row r="575" spans="1:22" s="6" customFormat="1" ht="10.5" customHeight="1" x14ac:dyDescent="0.15">
      <c r="A575" s="30" t="s">
        <v>278</v>
      </c>
      <c r="B575" s="55" t="s">
        <v>18</v>
      </c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6"/>
    </row>
    <row r="576" spans="1:22" s="6" customFormat="1" ht="10.5" customHeight="1" x14ac:dyDescent="0.15">
      <c r="A576" s="31" t="s">
        <v>30</v>
      </c>
      <c r="B576" s="34" t="s">
        <v>255</v>
      </c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</row>
    <row r="577" spans="1:22" s="6" customFormat="1" ht="73.5" customHeight="1" x14ac:dyDescent="0.15">
      <c r="A577" s="31"/>
      <c r="B577" s="57" t="s">
        <v>340</v>
      </c>
      <c r="C577" s="58" t="s">
        <v>340</v>
      </c>
      <c r="D577" s="58"/>
      <c r="E577" s="58"/>
      <c r="F577" s="58"/>
      <c r="G577" s="58"/>
      <c r="H577" s="58"/>
      <c r="I577" s="59"/>
      <c r="J577" s="36" t="s">
        <v>121</v>
      </c>
      <c r="K577" s="36" t="s">
        <v>66</v>
      </c>
      <c r="L577" s="36" t="s">
        <v>60</v>
      </c>
      <c r="M577" s="36" t="s">
        <v>341</v>
      </c>
      <c r="N577" s="36" t="s">
        <v>19</v>
      </c>
      <c r="O577" s="36" t="s">
        <v>298</v>
      </c>
      <c r="P577" s="36" t="s">
        <v>19</v>
      </c>
      <c r="Q577" s="37" t="s">
        <v>342</v>
      </c>
      <c r="R577" s="36" t="s">
        <v>11</v>
      </c>
      <c r="S577" s="36" t="s">
        <v>114</v>
      </c>
      <c r="T577" s="36" t="s">
        <v>176</v>
      </c>
      <c r="U577" s="36"/>
      <c r="V577" s="36"/>
    </row>
    <row r="578" spans="1:22" s="6" customFormat="1" ht="10.5" x14ac:dyDescent="0.15">
      <c r="A578" s="31"/>
      <c r="B578" s="38" t="s">
        <v>5</v>
      </c>
      <c r="C578" s="38" t="s">
        <v>5</v>
      </c>
      <c r="D578" s="14">
        <f>SUM(D579:D582)</f>
        <v>5400</v>
      </c>
      <c r="E578" s="15">
        <f t="shared" ref="E578" si="84">SUM(E579:E582)</f>
        <v>5400</v>
      </c>
      <c r="F578" s="15"/>
      <c r="G578" s="15"/>
      <c r="H578" s="15"/>
      <c r="I578" s="15"/>
      <c r="J578" s="36"/>
      <c r="K578" s="36"/>
      <c r="L578" s="36"/>
      <c r="M578" s="36"/>
      <c r="N578" s="36"/>
      <c r="O578" s="36"/>
      <c r="P578" s="36"/>
      <c r="Q578" s="37"/>
      <c r="R578" s="36"/>
      <c r="S578" s="36"/>
      <c r="T578" s="36"/>
      <c r="U578" s="36"/>
      <c r="V578" s="36"/>
    </row>
    <row r="579" spans="1:22" s="6" customFormat="1" ht="10.5" x14ac:dyDescent="0.15">
      <c r="A579" s="31"/>
      <c r="B579" s="38" t="s">
        <v>0</v>
      </c>
      <c r="C579" s="38" t="s">
        <v>0</v>
      </c>
      <c r="D579" s="14">
        <f>E579+F579+G579+H579+I579</f>
        <v>0</v>
      </c>
      <c r="E579" s="15"/>
      <c r="F579" s="15"/>
      <c r="G579" s="15"/>
      <c r="H579" s="15"/>
      <c r="I579" s="15"/>
      <c r="J579" s="36"/>
      <c r="K579" s="36"/>
      <c r="L579" s="36"/>
      <c r="M579" s="36"/>
      <c r="N579" s="36"/>
      <c r="O579" s="36"/>
      <c r="P579" s="36"/>
      <c r="Q579" s="37"/>
      <c r="R579" s="36"/>
      <c r="S579" s="36"/>
      <c r="T579" s="36"/>
      <c r="U579" s="36"/>
      <c r="V579" s="36"/>
    </row>
    <row r="580" spans="1:22" s="6" customFormat="1" ht="10.5" x14ac:dyDescent="0.15">
      <c r="A580" s="31"/>
      <c r="B580" s="38" t="s">
        <v>1</v>
      </c>
      <c r="C580" s="38" t="s">
        <v>1</v>
      </c>
      <c r="D580" s="14">
        <f>E580+F580+G580+H580+I580</f>
        <v>5400</v>
      </c>
      <c r="E580" s="15">
        <v>5400</v>
      </c>
      <c r="F580" s="15"/>
      <c r="G580" s="15"/>
      <c r="H580" s="15"/>
      <c r="I580" s="15"/>
      <c r="J580" s="36"/>
      <c r="K580" s="36"/>
      <c r="L580" s="36"/>
      <c r="M580" s="36"/>
      <c r="N580" s="36"/>
      <c r="O580" s="36"/>
      <c r="P580" s="36"/>
      <c r="Q580" s="37"/>
      <c r="R580" s="36"/>
      <c r="S580" s="36"/>
      <c r="T580" s="36"/>
      <c r="U580" s="36"/>
      <c r="V580" s="36"/>
    </row>
    <row r="581" spans="1:22" s="6" customFormat="1" ht="10.5" x14ac:dyDescent="0.15">
      <c r="A581" s="31"/>
      <c r="B581" s="38" t="s">
        <v>2</v>
      </c>
      <c r="C581" s="38" t="s">
        <v>2</v>
      </c>
      <c r="D581" s="14">
        <f>E581+F581+G581+H581+I581</f>
        <v>0</v>
      </c>
      <c r="E581" s="15"/>
      <c r="F581" s="15"/>
      <c r="G581" s="15"/>
      <c r="H581" s="15"/>
      <c r="I581" s="15"/>
      <c r="J581" s="36"/>
      <c r="K581" s="36"/>
      <c r="L581" s="36"/>
      <c r="M581" s="36"/>
      <c r="N581" s="36"/>
      <c r="O581" s="36"/>
      <c r="P581" s="36"/>
      <c r="Q581" s="37"/>
      <c r="R581" s="36"/>
      <c r="S581" s="36"/>
      <c r="T581" s="36"/>
      <c r="U581" s="36"/>
      <c r="V581" s="36"/>
    </row>
    <row r="582" spans="1:22" s="6" customFormat="1" ht="10.5" x14ac:dyDescent="0.15">
      <c r="A582" s="32"/>
      <c r="B582" s="38" t="s">
        <v>3</v>
      </c>
      <c r="C582" s="38" t="s">
        <v>3</v>
      </c>
      <c r="D582" s="14">
        <f>E582+F582+G582+H582+I582</f>
        <v>0</v>
      </c>
      <c r="E582" s="15"/>
      <c r="F582" s="15"/>
      <c r="G582" s="15"/>
      <c r="H582" s="15"/>
      <c r="I582" s="15"/>
      <c r="J582" s="36"/>
      <c r="K582" s="36"/>
      <c r="L582" s="36"/>
      <c r="M582" s="36"/>
      <c r="N582" s="36"/>
      <c r="O582" s="36"/>
      <c r="P582" s="36"/>
      <c r="Q582" s="37"/>
      <c r="R582" s="36"/>
      <c r="S582" s="36"/>
      <c r="T582" s="36"/>
      <c r="U582" s="36"/>
      <c r="V582" s="36"/>
    </row>
    <row r="583" spans="1:22" s="6" customFormat="1" ht="10.5" customHeight="1" x14ac:dyDescent="0.15">
      <c r="A583" s="30" t="s">
        <v>280</v>
      </c>
      <c r="B583" s="55" t="s">
        <v>18</v>
      </c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6"/>
    </row>
    <row r="584" spans="1:22" s="6" customFormat="1" ht="10.5" customHeight="1" x14ac:dyDescent="0.15">
      <c r="A584" s="31" t="s">
        <v>30</v>
      </c>
      <c r="B584" s="34" t="s">
        <v>255</v>
      </c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</row>
    <row r="585" spans="1:22" s="6" customFormat="1" ht="75.75" customHeight="1" x14ac:dyDescent="0.15">
      <c r="A585" s="31"/>
      <c r="B585" s="57" t="s">
        <v>343</v>
      </c>
      <c r="C585" s="58" t="s">
        <v>343</v>
      </c>
      <c r="D585" s="58"/>
      <c r="E585" s="58"/>
      <c r="F585" s="58"/>
      <c r="G585" s="58"/>
      <c r="H585" s="58"/>
      <c r="I585" s="59"/>
      <c r="J585" s="36" t="s">
        <v>339</v>
      </c>
      <c r="K585" s="36"/>
      <c r="L585" s="36" t="s">
        <v>60</v>
      </c>
      <c r="M585" s="36" t="s">
        <v>341</v>
      </c>
      <c r="N585" s="36" t="s">
        <v>19</v>
      </c>
      <c r="O585" s="36" t="s">
        <v>298</v>
      </c>
      <c r="P585" s="36" t="s">
        <v>19</v>
      </c>
      <c r="Q585" s="37" t="s">
        <v>342</v>
      </c>
      <c r="R585" s="36" t="s">
        <v>11</v>
      </c>
      <c r="S585" s="36" t="s">
        <v>114</v>
      </c>
      <c r="T585" s="36" t="s">
        <v>17</v>
      </c>
      <c r="U585" s="36"/>
      <c r="V585" s="36"/>
    </row>
    <row r="586" spans="1:22" s="6" customFormat="1" ht="10.5" x14ac:dyDescent="0.15">
      <c r="A586" s="31"/>
      <c r="B586" s="38" t="s">
        <v>5</v>
      </c>
      <c r="C586" s="38" t="s">
        <v>5</v>
      </c>
      <c r="D586" s="14">
        <f>SUM(D587:D590)</f>
        <v>357000</v>
      </c>
      <c r="E586" s="15"/>
      <c r="F586" s="15"/>
      <c r="G586" s="15"/>
      <c r="H586" s="15">
        <f t="shared" ref="H586" si="85">SUM(H587:H590)</f>
        <v>357000</v>
      </c>
      <c r="I586" s="15"/>
      <c r="J586" s="36"/>
      <c r="K586" s="36"/>
      <c r="L586" s="36"/>
      <c r="M586" s="36"/>
      <c r="N586" s="36"/>
      <c r="O586" s="36"/>
      <c r="P586" s="36"/>
      <c r="Q586" s="37"/>
      <c r="R586" s="36"/>
      <c r="S586" s="36"/>
      <c r="T586" s="36"/>
      <c r="U586" s="36"/>
      <c r="V586" s="36"/>
    </row>
    <row r="587" spans="1:22" s="6" customFormat="1" ht="10.5" x14ac:dyDescent="0.15">
      <c r="A587" s="31"/>
      <c r="B587" s="38" t="s">
        <v>0</v>
      </c>
      <c r="C587" s="38" t="s">
        <v>0</v>
      </c>
      <c r="D587" s="14">
        <f>E587+F587+G587+H587+I587</f>
        <v>0</v>
      </c>
      <c r="E587" s="15"/>
      <c r="F587" s="15"/>
      <c r="G587" s="15"/>
      <c r="H587" s="15"/>
      <c r="I587" s="15"/>
      <c r="J587" s="36"/>
      <c r="K587" s="36"/>
      <c r="L587" s="36"/>
      <c r="M587" s="36"/>
      <c r="N587" s="36"/>
      <c r="O587" s="36"/>
      <c r="P587" s="36"/>
      <c r="Q587" s="37"/>
      <c r="R587" s="36"/>
      <c r="S587" s="36"/>
      <c r="T587" s="36"/>
      <c r="U587" s="36"/>
      <c r="V587" s="36"/>
    </row>
    <row r="588" spans="1:22" s="6" customFormat="1" ht="10.5" x14ac:dyDescent="0.15">
      <c r="A588" s="31"/>
      <c r="B588" s="38" t="s">
        <v>1</v>
      </c>
      <c r="C588" s="38" t="s">
        <v>1</v>
      </c>
      <c r="D588" s="14">
        <f>E588+F588+G588+H588+I588</f>
        <v>357000</v>
      </c>
      <c r="E588" s="15"/>
      <c r="F588" s="15"/>
      <c r="G588" s="15"/>
      <c r="H588" s="15">
        <v>357000</v>
      </c>
      <c r="I588" s="15"/>
      <c r="J588" s="36"/>
      <c r="K588" s="36"/>
      <c r="L588" s="36"/>
      <c r="M588" s="36"/>
      <c r="N588" s="36"/>
      <c r="O588" s="36"/>
      <c r="P588" s="36"/>
      <c r="Q588" s="37"/>
      <c r="R588" s="36"/>
      <c r="S588" s="36"/>
      <c r="T588" s="36"/>
      <c r="U588" s="36"/>
      <c r="V588" s="36"/>
    </row>
    <row r="589" spans="1:22" s="6" customFormat="1" ht="10.5" x14ac:dyDescent="0.15">
      <c r="A589" s="31"/>
      <c r="B589" s="38" t="s">
        <v>2</v>
      </c>
      <c r="C589" s="38" t="s">
        <v>2</v>
      </c>
      <c r="D589" s="14">
        <f>E589+F589+G589+H589+I589</f>
        <v>0</v>
      </c>
      <c r="E589" s="15"/>
      <c r="F589" s="15"/>
      <c r="G589" s="15"/>
      <c r="H589" s="15"/>
      <c r="I589" s="15"/>
      <c r="J589" s="36"/>
      <c r="K589" s="36"/>
      <c r="L589" s="36"/>
      <c r="M589" s="36"/>
      <c r="N589" s="36"/>
      <c r="O589" s="36"/>
      <c r="P589" s="36"/>
      <c r="Q589" s="37"/>
      <c r="R589" s="36"/>
      <c r="S589" s="36"/>
      <c r="T589" s="36"/>
      <c r="U589" s="36"/>
      <c r="V589" s="36"/>
    </row>
    <row r="590" spans="1:22" s="6" customFormat="1" ht="10.5" x14ac:dyDescent="0.15">
      <c r="A590" s="32"/>
      <c r="B590" s="38" t="s">
        <v>3</v>
      </c>
      <c r="C590" s="38" t="s">
        <v>3</v>
      </c>
      <c r="D590" s="14">
        <f>E590+F590+G590+H590+I590</f>
        <v>0</v>
      </c>
      <c r="E590" s="15"/>
      <c r="F590" s="15"/>
      <c r="G590" s="15"/>
      <c r="H590" s="15"/>
      <c r="I590" s="15"/>
      <c r="J590" s="36"/>
      <c r="K590" s="36"/>
      <c r="L590" s="36"/>
      <c r="M590" s="36"/>
      <c r="N590" s="36"/>
      <c r="O590" s="36"/>
      <c r="P590" s="36"/>
      <c r="Q590" s="37"/>
      <c r="R590" s="36"/>
      <c r="S590" s="36"/>
      <c r="T590" s="36"/>
      <c r="U590" s="36"/>
      <c r="V590" s="36"/>
    </row>
    <row r="591" spans="1:22" s="6" customFormat="1" ht="10.5" customHeight="1" x14ac:dyDescent="0.15">
      <c r="A591" s="30" t="s">
        <v>372</v>
      </c>
      <c r="B591" s="55" t="s">
        <v>18</v>
      </c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6"/>
    </row>
    <row r="592" spans="1:22" s="6" customFormat="1" ht="10.5" customHeight="1" x14ac:dyDescent="0.15">
      <c r="A592" s="31" t="s">
        <v>30</v>
      </c>
      <c r="B592" s="34" t="s">
        <v>255</v>
      </c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</row>
    <row r="593" spans="1:22" s="6" customFormat="1" ht="84" customHeight="1" x14ac:dyDescent="0.15">
      <c r="A593" s="31"/>
      <c r="B593" s="57" t="s">
        <v>346</v>
      </c>
      <c r="C593" s="58" t="s">
        <v>346</v>
      </c>
      <c r="D593" s="58"/>
      <c r="E593" s="58"/>
      <c r="F593" s="58"/>
      <c r="G593" s="58"/>
      <c r="H593" s="58"/>
      <c r="I593" s="59"/>
      <c r="J593" s="36" t="s">
        <v>347</v>
      </c>
      <c r="K593" s="36"/>
      <c r="L593" s="36" t="s">
        <v>60</v>
      </c>
      <c r="M593" s="36" t="s">
        <v>344</v>
      </c>
      <c r="N593" s="36" t="s">
        <v>19</v>
      </c>
      <c r="O593" s="36" t="s">
        <v>298</v>
      </c>
      <c r="P593" s="36" t="s">
        <v>19</v>
      </c>
      <c r="Q593" s="37" t="s">
        <v>345</v>
      </c>
      <c r="R593" s="36" t="s">
        <v>11</v>
      </c>
      <c r="S593" s="36" t="s">
        <v>114</v>
      </c>
      <c r="T593" s="36" t="s">
        <v>17</v>
      </c>
      <c r="U593" s="36"/>
      <c r="V593" s="36"/>
    </row>
    <row r="594" spans="1:22" s="6" customFormat="1" ht="10.5" x14ac:dyDescent="0.15">
      <c r="A594" s="31"/>
      <c r="B594" s="38" t="s">
        <v>5</v>
      </c>
      <c r="C594" s="38" t="s">
        <v>5</v>
      </c>
      <c r="D594" s="14">
        <f>SUM(D595:D598)</f>
        <v>490000</v>
      </c>
      <c r="E594" s="15"/>
      <c r="F594" s="15"/>
      <c r="G594" s="15"/>
      <c r="H594" s="15">
        <f t="shared" ref="H594" si="86">SUM(H595:H598)</f>
        <v>490000</v>
      </c>
      <c r="I594" s="15"/>
      <c r="J594" s="36"/>
      <c r="K594" s="36"/>
      <c r="L594" s="36"/>
      <c r="M594" s="36"/>
      <c r="N594" s="36"/>
      <c r="O594" s="36"/>
      <c r="P594" s="36"/>
      <c r="Q594" s="37"/>
      <c r="R594" s="36"/>
      <c r="S594" s="36"/>
      <c r="T594" s="36"/>
      <c r="U594" s="36"/>
      <c r="V594" s="36"/>
    </row>
    <row r="595" spans="1:22" s="6" customFormat="1" ht="10.5" x14ac:dyDescent="0.15">
      <c r="A595" s="31"/>
      <c r="B595" s="38" t="s">
        <v>0</v>
      </c>
      <c r="C595" s="38" t="s">
        <v>0</v>
      </c>
      <c r="D595" s="14">
        <f>E595+F595+G595+H595+I595</f>
        <v>0</v>
      </c>
      <c r="E595" s="15"/>
      <c r="F595" s="15"/>
      <c r="G595" s="15"/>
      <c r="H595" s="15"/>
      <c r="I595" s="15"/>
      <c r="J595" s="36"/>
      <c r="K595" s="36"/>
      <c r="L595" s="36"/>
      <c r="M595" s="36"/>
      <c r="N595" s="36"/>
      <c r="O595" s="36"/>
      <c r="P595" s="36"/>
      <c r="Q595" s="37"/>
      <c r="R595" s="36"/>
      <c r="S595" s="36"/>
      <c r="T595" s="36"/>
      <c r="U595" s="36"/>
      <c r="V595" s="36"/>
    </row>
    <row r="596" spans="1:22" s="6" customFormat="1" ht="10.5" x14ac:dyDescent="0.15">
      <c r="A596" s="31"/>
      <c r="B596" s="38" t="s">
        <v>1</v>
      </c>
      <c r="C596" s="38" t="s">
        <v>1</v>
      </c>
      <c r="D596" s="14">
        <f>E596+F596+G596+H596+I596</f>
        <v>490000</v>
      </c>
      <c r="E596" s="15"/>
      <c r="F596" s="15"/>
      <c r="G596" s="15"/>
      <c r="H596" s="15">
        <v>490000</v>
      </c>
      <c r="I596" s="15"/>
      <c r="J596" s="36"/>
      <c r="K596" s="36"/>
      <c r="L596" s="36"/>
      <c r="M596" s="36"/>
      <c r="N596" s="36"/>
      <c r="O596" s="36"/>
      <c r="P596" s="36"/>
      <c r="Q596" s="37"/>
      <c r="R596" s="36"/>
      <c r="S596" s="36"/>
      <c r="T596" s="36"/>
      <c r="U596" s="36"/>
      <c r="V596" s="36"/>
    </row>
    <row r="597" spans="1:22" s="6" customFormat="1" ht="10.5" x14ac:dyDescent="0.15">
      <c r="A597" s="31"/>
      <c r="B597" s="38" t="s">
        <v>2</v>
      </c>
      <c r="C597" s="38" t="s">
        <v>2</v>
      </c>
      <c r="D597" s="14">
        <f>E597+F597+G597+H597+I597</f>
        <v>0</v>
      </c>
      <c r="E597" s="15"/>
      <c r="F597" s="15"/>
      <c r="G597" s="15"/>
      <c r="H597" s="15"/>
      <c r="I597" s="15"/>
      <c r="J597" s="36"/>
      <c r="K597" s="36"/>
      <c r="L597" s="36"/>
      <c r="M597" s="36"/>
      <c r="N597" s="36"/>
      <c r="O597" s="36"/>
      <c r="P597" s="36"/>
      <c r="Q597" s="37"/>
      <c r="R597" s="36"/>
      <c r="S597" s="36"/>
      <c r="T597" s="36"/>
      <c r="U597" s="36"/>
      <c r="V597" s="36"/>
    </row>
    <row r="598" spans="1:22" s="6" customFormat="1" ht="10.5" x14ac:dyDescent="0.15">
      <c r="A598" s="32"/>
      <c r="B598" s="38" t="s">
        <v>3</v>
      </c>
      <c r="C598" s="38" t="s">
        <v>3</v>
      </c>
      <c r="D598" s="14">
        <f>E598+F598+G598+H598+I598</f>
        <v>0</v>
      </c>
      <c r="E598" s="15"/>
      <c r="F598" s="15"/>
      <c r="G598" s="15"/>
      <c r="H598" s="15"/>
      <c r="I598" s="15"/>
      <c r="J598" s="36"/>
      <c r="K598" s="36"/>
      <c r="L598" s="36"/>
      <c r="M598" s="36"/>
      <c r="N598" s="36"/>
      <c r="O598" s="36"/>
      <c r="P598" s="36"/>
      <c r="Q598" s="37"/>
      <c r="R598" s="36"/>
      <c r="S598" s="36"/>
      <c r="T598" s="36"/>
      <c r="U598" s="36"/>
      <c r="V598" s="36"/>
    </row>
    <row r="599" spans="1:22" s="6" customFormat="1" ht="10.5" customHeight="1" x14ac:dyDescent="0.15">
      <c r="A599" s="30" t="s">
        <v>373</v>
      </c>
      <c r="B599" s="55" t="s">
        <v>18</v>
      </c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6"/>
    </row>
    <row r="600" spans="1:22" s="6" customFormat="1" ht="10.5" customHeight="1" x14ac:dyDescent="0.15">
      <c r="A600" s="31" t="s">
        <v>30</v>
      </c>
      <c r="B600" s="34" t="s">
        <v>255</v>
      </c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</row>
    <row r="601" spans="1:22" s="6" customFormat="1" ht="82.5" customHeight="1" x14ac:dyDescent="0.15">
      <c r="A601" s="31"/>
      <c r="B601" s="57" t="s">
        <v>328</v>
      </c>
      <c r="C601" s="58" t="s">
        <v>328</v>
      </c>
      <c r="D601" s="58"/>
      <c r="E601" s="58"/>
      <c r="F601" s="58"/>
      <c r="G601" s="58"/>
      <c r="H601" s="58"/>
      <c r="I601" s="59"/>
      <c r="J601" s="36" t="s">
        <v>329</v>
      </c>
      <c r="K601" s="36"/>
      <c r="L601" s="36" t="s">
        <v>60</v>
      </c>
      <c r="M601" s="36" t="s">
        <v>330</v>
      </c>
      <c r="N601" s="36" t="s">
        <v>19</v>
      </c>
      <c r="O601" s="36" t="s">
        <v>298</v>
      </c>
      <c r="P601" s="36" t="s">
        <v>19</v>
      </c>
      <c r="Q601" s="37" t="s">
        <v>331</v>
      </c>
      <c r="R601" s="36" t="s">
        <v>11</v>
      </c>
      <c r="S601" s="36" t="s">
        <v>10</v>
      </c>
      <c r="T601" s="36" t="s">
        <v>17</v>
      </c>
      <c r="U601" s="36"/>
      <c r="V601" s="36"/>
    </row>
    <row r="602" spans="1:22" s="6" customFormat="1" ht="10.5" x14ac:dyDescent="0.15">
      <c r="A602" s="31"/>
      <c r="B602" s="38" t="s">
        <v>5</v>
      </c>
      <c r="C602" s="38" t="s">
        <v>5</v>
      </c>
      <c r="D602" s="14">
        <f>SUM(D603:D606)</f>
        <v>4000</v>
      </c>
      <c r="E602" s="15">
        <f t="shared" ref="E602" si="87">SUM(E603:E606)</f>
        <v>4000</v>
      </c>
      <c r="F602" s="15"/>
      <c r="G602" s="15"/>
      <c r="H602" s="15"/>
      <c r="I602" s="15"/>
      <c r="J602" s="36"/>
      <c r="K602" s="36"/>
      <c r="L602" s="36"/>
      <c r="M602" s="36"/>
      <c r="N602" s="36"/>
      <c r="O602" s="36"/>
      <c r="P602" s="36"/>
      <c r="Q602" s="37"/>
      <c r="R602" s="36"/>
      <c r="S602" s="36"/>
      <c r="T602" s="36"/>
      <c r="U602" s="36"/>
      <c r="V602" s="36"/>
    </row>
    <row r="603" spans="1:22" s="6" customFormat="1" ht="10.5" x14ac:dyDescent="0.15">
      <c r="A603" s="31"/>
      <c r="B603" s="38" t="s">
        <v>0</v>
      </c>
      <c r="C603" s="38" t="s">
        <v>0</v>
      </c>
      <c r="D603" s="14">
        <f>E603+F603+G603+H603+I603</f>
        <v>0</v>
      </c>
      <c r="E603" s="15"/>
      <c r="F603" s="15"/>
      <c r="G603" s="15"/>
      <c r="H603" s="15"/>
      <c r="I603" s="15"/>
      <c r="J603" s="36"/>
      <c r="K603" s="36"/>
      <c r="L603" s="36"/>
      <c r="M603" s="36"/>
      <c r="N603" s="36"/>
      <c r="O603" s="36"/>
      <c r="P603" s="36"/>
      <c r="Q603" s="37"/>
      <c r="R603" s="36"/>
      <c r="S603" s="36"/>
      <c r="T603" s="36"/>
      <c r="U603" s="36"/>
      <c r="V603" s="36"/>
    </row>
    <row r="604" spans="1:22" s="6" customFormat="1" ht="10.5" x14ac:dyDescent="0.15">
      <c r="A604" s="31"/>
      <c r="B604" s="38" t="s">
        <v>1</v>
      </c>
      <c r="C604" s="38" t="s">
        <v>1</v>
      </c>
      <c r="D604" s="14">
        <f>E604+F604+G604+H604+I604</f>
        <v>4000</v>
      </c>
      <c r="E604" s="15">
        <v>4000</v>
      </c>
      <c r="F604" s="15"/>
      <c r="G604" s="15"/>
      <c r="H604" s="15"/>
      <c r="I604" s="15"/>
      <c r="J604" s="36"/>
      <c r="K604" s="36"/>
      <c r="L604" s="36"/>
      <c r="M604" s="36"/>
      <c r="N604" s="36"/>
      <c r="O604" s="36"/>
      <c r="P604" s="36"/>
      <c r="Q604" s="37"/>
      <c r="R604" s="36"/>
      <c r="S604" s="36"/>
      <c r="T604" s="36"/>
      <c r="U604" s="36"/>
      <c r="V604" s="36"/>
    </row>
    <row r="605" spans="1:22" s="6" customFormat="1" ht="10.5" x14ac:dyDescent="0.15">
      <c r="A605" s="31"/>
      <c r="B605" s="38" t="s">
        <v>2</v>
      </c>
      <c r="C605" s="38" t="s">
        <v>2</v>
      </c>
      <c r="D605" s="14">
        <f>E605+F605+G605+H605+I605</f>
        <v>0</v>
      </c>
      <c r="E605" s="15"/>
      <c r="F605" s="15"/>
      <c r="G605" s="15"/>
      <c r="H605" s="15"/>
      <c r="I605" s="15"/>
      <c r="J605" s="36"/>
      <c r="K605" s="36"/>
      <c r="L605" s="36"/>
      <c r="M605" s="36"/>
      <c r="N605" s="36"/>
      <c r="O605" s="36"/>
      <c r="P605" s="36"/>
      <c r="Q605" s="37"/>
      <c r="R605" s="36"/>
      <c r="S605" s="36"/>
      <c r="T605" s="36"/>
      <c r="U605" s="36"/>
      <c r="V605" s="36"/>
    </row>
    <row r="606" spans="1:22" s="6" customFormat="1" ht="10.5" x14ac:dyDescent="0.15">
      <c r="A606" s="32"/>
      <c r="B606" s="38" t="s">
        <v>3</v>
      </c>
      <c r="C606" s="38" t="s">
        <v>3</v>
      </c>
      <c r="D606" s="14">
        <f>E606+F606+G606+H606+I606</f>
        <v>0</v>
      </c>
      <c r="E606" s="15"/>
      <c r="F606" s="15"/>
      <c r="G606" s="15"/>
      <c r="H606" s="15"/>
      <c r="I606" s="15"/>
      <c r="J606" s="36"/>
      <c r="K606" s="36"/>
      <c r="L606" s="36"/>
      <c r="M606" s="36"/>
      <c r="N606" s="36"/>
      <c r="O606" s="36"/>
      <c r="P606" s="36"/>
      <c r="Q606" s="37"/>
      <c r="R606" s="36"/>
      <c r="S606" s="36"/>
      <c r="T606" s="36"/>
      <c r="U606" s="36"/>
      <c r="V606" s="36"/>
    </row>
    <row r="607" spans="1:22" s="6" customFormat="1" ht="10.5" customHeight="1" x14ac:dyDescent="0.15">
      <c r="A607" s="30" t="s">
        <v>374</v>
      </c>
      <c r="B607" s="55" t="s">
        <v>18</v>
      </c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6"/>
    </row>
    <row r="608" spans="1:22" s="6" customFormat="1" ht="10.5" customHeight="1" x14ac:dyDescent="0.15">
      <c r="A608" s="31" t="s">
        <v>30</v>
      </c>
      <c r="B608" s="34" t="s">
        <v>255</v>
      </c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</row>
    <row r="609" spans="1:22" s="6" customFormat="1" ht="66" customHeight="1" x14ac:dyDescent="0.15">
      <c r="A609" s="31"/>
      <c r="B609" s="57" t="s">
        <v>357</v>
      </c>
      <c r="C609" s="58" t="s">
        <v>357</v>
      </c>
      <c r="D609" s="58"/>
      <c r="E609" s="58"/>
      <c r="F609" s="58"/>
      <c r="G609" s="58"/>
      <c r="H609" s="58"/>
      <c r="I609" s="59"/>
      <c r="J609" s="36" t="s">
        <v>147</v>
      </c>
      <c r="K609" s="36" t="s">
        <v>66</v>
      </c>
      <c r="L609" s="36" t="s">
        <v>61</v>
      </c>
      <c r="M609" s="36" t="s">
        <v>510</v>
      </c>
      <c r="N609" s="36" t="s">
        <v>358</v>
      </c>
      <c r="O609" s="36" t="s">
        <v>358</v>
      </c>
      <c r="P609" s="36" t="s">
        <v>358</v>
      </c>
      <c r="Q609" s="37">
        <v>154950.82999999999</v>
      </c>
      <c r="R609" s="36" t="s">
        <v>9</v>
      </c>
      <c r="S609" s="36" t="s">
        <v>358</v>
      </c>
      <c r="T609" s="36" t="s">
        <v>17</v>
      </c>
      <c r="U609" s="36"/>
      <c r="V609" s="36"/>
    </row>
    <row r="610" spans="1:22" s="6" customFormat="1" ht="10.5" x14ac:dyDescent="0.15">
      <c r="A610" s="31"/>
      <c r="B610" s="38" t="s">
        <v>5</v>
      </c>
      <c r="C610" s="38" t="s">
        <v>5</v>
      </c>
      <c r="D610" s="14">
        <f>SUM(D611:D614)</f>
        <v>56351.18</v>
      </c>
      <c r="E610" s="15"/>
      <c r="F610" s="15"/>
      <c r="G610" s="15"/>
      <c r="H610" s="15">
        <f t="shared" ref="H610" si="88">SUM(H611:H614)</f>
        <v>56351.18</v>
      </c>
      <c r="I610" s="15"/>
      <c r="J610" s="36"/>
      <c r="K610" s="36"/>
      <c r="L610" s="36"/>
      <c r="M610" s="36"/>
      <c r="N610" s="36"/>
      <c r="O610" s="36"/>
      <c r="P610" s="36"/>
      <c r="Q610" s="37"/>
      <c r="R610" s="36"/>
      <c r="S610" s="36"/>
      <c r="T610" s="36"/>
      <c r="U610" s="36"/>
      <c r="V610" s="36"/>
    </row>
    <row r="611" spans="1:22" s="6" customFormat="1" ht="10.5" x14ac:dyDescent="0.15">
      <c r="A611" s="31"/>
      <c r="B611" s="38" t="s">
        <v>0</v>
      </c>
      <c r="C611" s="38" t="s">
        <v>0</v>
      </c>
      <c r="D611" s="14">
        <f>E611+F611+G611+H611+I611</f>
        <v>0</v>
      </c>
      <c r="E611" s="15"/>
      <c r="F611" s="15"/>
      <c r="G611" s="15"/>
      <c r="H611" s="15"/>
      <c r="I611" s="15"/>
      <c r="J611" s="36"/>
      <c r="K611" s="36"/>
      <c r="L611" s="36"/>
      <c r="M611" s="36"/>
      <c r="N611" s="36"/>
      <c r="O611" s="36"/>
      <c r="P611" s="36"/>
      <c r="Q611" s="37"/>
      <c r="R611" s="36"/>
      <c r="S611" s="36"/>
      <c r="T611" s="36"/>
      <c r="U611" s="36"/>
      <c r="V611" s="36"/>
    </row>
    <row r="612" spans="1:22" s="6" customFormat="1" ht="10.5" x14ac:dyDescent="0.15">
      <c r="A612" s="31"/>
      <c r="B612" s="38" t="s">
        <v>1</v>
      </c>
      <c r="C612" s="38" t="s">
        <v>1</v>
      </c>
      <c r="D612" s="14">
        <f>E612+F612+G612+H612+I612</f>
        <v>50716.06</v>
      </c>
      <c r="E612" s="15"/>
      <c r="F612" s="15"/>
      <c r="G612" s="15"/>
      <c r="H612" s="15">
        <v>50716.06</v>
      </c>
      <c r="I612" s="15"/>
      <c r="J612" s="36"/>
      <c r="K612" s="36"/>
      <c r="L612" s="36"/>
      <c r="M612" s="36"/>
      <c r="N612" s="36"/>
      <c r="O612" s="36"/>
      <c r="P612" s="36"/>
      <c r="Q612" s="37"/>
      <c r="R612" s="36"/>
      <c r="S612" s="36"/>
      <c r="T612" s="36"/>
      <c r="U612" s="36"/>
      <c r="V612" s="36"/>
    </row>
    <row r="613" spans="1:22" s="6" customFormat="1" ht="10.5" x14ac:dyDescent="0.15">
      <c r="A613" s="31"/>
      <c r="B613" s="38" t="s">
        <v>2</v>
      </c>
      <c r="C613" s="38" t="s">
        <v>2</v>
      </c>
      <c r="D613" s="14">
        <f>E613+F613+G613+H613+I613</f>
        <v>5635.12</v>
      </c>
      <c r="E613" s="15"/>
      <c r="F613" s="15"/>
      <c r="G613" s="15"/>
      <c r="H613" s="15">
        <v>5635.12</v>
      </c>
      <c r="I613" s="15"/>
      <c r="J613" s="36"/>
      <c r="K613" s="36"/>
      <c r="L613" s="36"/>
      <c r="M613" s="36"/>
      <c r="N613" s="36"/>
      <c r="O613" s="36"/>
      <c r="P613" s="36"/>
      <c r="Q613" s="37"/>
      <c r="R613" s="36"/>
      <c r="S613" s="36"/>
      <c r="T613" s="36"/>
      <c r="U613" s="36"/>
      <c r="V613" s="36"/>
    </row>
    <row r="614" spans="1:22" s="6" customFormat="1" ht="10.5" x14ac:dyDescent="0.15">
      <c r="A614" s="32"/>
      <c r="B614" s="38" t="s">
        <v>3</v>
      </c>
      <c r="C614" s="38" t="s">
        <v>3</v>
      </c>
      <c r="D614" s="14">
        <f>E614+F614+G614+H614+I614</f>
        <v>0</v>
      </c>
      <c r="E614" s="15"/>
      <c r="F614" s="15"/>
      <c r="G614" s="15"/>
      <c r="H614" s="15"/>
      <c r="I614" s="15"/>
      <c r="J614" s="36"/>
      <c r="K614" s="36"/>
      <c r="L614" s="36"/>
      <c r="M614" s="36"/>
      <c r="N614" s="36"/>
      <c r="O614" s="36"/>
      <c r="P614" s="36"/>
      <c r="Q614" s="37"/>
      <c r="R614" s="36"/>
      <c r="S614" s="36"/>
      <c r="T614" s="36"/>
      <c r="U614" s="36"/>
      <c r="V614" s="36"/>
    </row>
    <row r="615" spans="1:22" s="6" customFormat="1" ht="10.5" customHeight="1" x14ac:dyDescent="0.15">
      <c r="A615" s="30" t="s">
        <v>409</v>
      </c>
      <c r="B615" s="55" t="s">
        <v>18</v>
      </c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6"/>
    </row>
    <row r="616" spans="1:22" s="6" customFormat="1" ht="10.5" customHeight="1" x14ac:dyDescent="0.15">
      <c r="A616" s="31" t="s">
        <v>30</v>
      </c>
      <c r="B616" s="34" t="s">
        <v>255</v>
      </c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</row>
    <row r="617" spans="1:22" s="6" customFormat="1" ht="64.5" customHeight="1" x14ac:dyDescent="0.15">
      <c r="A617" s="31"/>
      <c r="B617" s="57" t="s">
        <v>359</v>
      </c>
      <c r="C617" s="58" t="s">
        <v>359</v>
      </c>
      <c r="D617" s="58"/>
      <c r="E617" s="58"/>
      <c r="F617" s="58"/>
      <c r="G617" s="58"/>
      <c r="H617" s="58"/>
      <c r="I617" s="59"/>
      <c r="J617" s="36" t="s">
        <v>148</v>
      </c>
      <c r="K617" s="36"/>
      <c r="L617" s="36" t="s">
        <v>61</v>
      </c>
      <c r="M617" s="36" t="s">
        <v>360</v>
      </c>
      <c r="N617" s="36" t="s">
        <v>124</v>
      </c>
      <c r="O617" s="36" t="s">
        <v>124</v>
      </c>
      <c r="P617" s="36" t="s">
        <v>124</v>
      </c>
      <c r="Q617" s="37">
        <v>2125371.67</v>
      </c>
      <c r="R617" s="36" t="s">
        <v>9</v>
      </c>
      <c r="S617" s="36" t="s">
        <v>10</v>
      </c>
      <c r="T617" s="36" t="s">
        <v>17</v>
      </c>
      <c r="U617" s="36"/>
      <c r="V617" s="36" t="s">
        <v>501</v>
      </c>
    </row>
    <row r="618" spans="1:22" s="6" customFormat="1" ht="10.5" x14ac:dyDescent="0.15">
      <c r="A618" s="31"/>
      <c r="B618" s="38" t="s">
        <v>5</v>
      </c>
      <c r="C618" s="38" t="s">
        <v>5</v>
      </c>
      <c r="D618" s="14">
        <f>SUM(D619:D622)</f>
        <v>712151.473</v>
      </c>
      <c r="E618" s="15">
        <f t="shared" ref="E618" si="89">SUM(E619:E622)</f>
        <v>22000</v>
      </c>
      <c r="F618" s="15"/>
      <c r="G618" s="15"/>
      <c r="H618" s="15">
        <f t="shared" ref="H618:I618" si="90">SUM(H619:H622)</f>
        <v>530005.48699999996</v>
      </c>
      <c r="I618" s="15">
        <f t="shared" si="90"/>
        <v>160145.986</v>
      </c>
      <c r="J618" s="36"/>
      <c r="K618" s="36"/>
      <c r="L618" s="36"/>
      <c r="M618" s="36"/>
      <c r="N618" s="36"/>
      <c r="O618" s="36"/>
      <c r="P618" s="36"/>
      <c r="Q618" s="37"/>
      <c r="R618" s="36"/>
      <c r="S618" s="36"/>
      <c r="T618" s="36"/>
      <c r="U618" s="36"/>
      <c r="V618" s="36"/>
    </row>
    <row r="619" spans="1:22" s="6" customFormat="1" ht="10.5" x14ac:dyDescent="0.15">
      <c r="A619" s="31"/>
      <c r="B619" s="38" t="s">
        <v>0</v>
      </c>
      <c r="C619" s="38" t="s">
        <v>0</v>
      </c>
      <c r="D619" s="14">
        <f>E619+F619+G619+H619+I619</f>
        <v>0</v>
      </c>
      <c r="E619" s="15"/>
      <c r="F619" s="15"/>
      <c r="G619" s="15"/>
      <c r="H619" s="15"/>
      <c r="I619" s="15"/>
      <c r="J619" s="36"/>
      <c r="K619" s="36"/>
      <c r="L619" s="36"/>
      <c r="M619" s="36"/>
      <c r="N619" s="36"/>
      <c r="O619" s="36"/>
      <c r="P619" s="36"/>
      <c r="Q619" s="37"/>
      <c r="R619" s="36"/>
      <c r="S619" s="36"/>
      <c r="T619" s="36"/>
      <c r="U619" s="36"/>
      <c r="V619" s="36"/>
    </row>
    <row r="620" spans="1:22" s="6" customFormat="1" ht="10.5" x14ac:dyDescent="0.15">
      <c r="A620" s="31"/>
      <c r="B620" s="38" t="s">
        <v>1</v>
      </c>
      <c r="C620" s="38" t="s">
        <v>1</v>
      </c>
      <c r="D620" s="14">
        <f>E620+F620+G620+H620+I620</f>
        <v>647410.42999999993</v>
      </c>
      <c r="E620" s="15">
        <v>20000</v>
      </c>
      <c r="F620" s="15"/>
      <c r="G620" s="15"/>
      <c r="H620" s="15">
        <v>481823.17</v>
      </c>
      <c r="I620" s="15">
        <v>145587.26</v>
      </c>
      <c r="J620" s="36"/>
      <c r="K620" s="36"/>
      <c r="L620" s="36"/>
      <c r="M620" s="36"/>
      <c r="N620" s="36"/>
      <c r="O620" s="36"/>
      <c r="P620" s="36"/>
      <c r="Q620" s="37"/>
      <c r="R620" s="36"/>
      <c r="S620" s="36"/>
      <c r="T620" s="36"/>
      <c r="U620" s="36"/>
      <c r="V620" s="36"/>
    </row>
    <row r="621" spans="1:22" s="6" customFormat="1" ht="10.5" x14ac:dyDescent="0.15">
      <c r="A621" s="31"/>
      <c r="B621" s="38" t="s">
        <v>2</v>
      </c>
      <c r="C621" s="38" t="s">
        <v>2</v>
      </c>
      <c r="D621" s="14">
        <f>E621+F621+G621+H621+I621</f>
        <v>64741.043000000005</v>
      </c>
      <c r="E621" s="15">
        <v>2000</v>
      </c>
      <c r="F621" s="15"/>
      <c r="G621" s="15"/>
      <c r="H621" s="15">
        <v>48182.317000000003</v>
      </c>
      <c r="I621" s="15">
        <v>14558.726000000001</v>
      </c>
      <c r="J621" s="36"/>
      <c r="K621" s="36"/>
      <c r="L621" s="36"/>
      <c r="M621" s="36"/>
      <c r="N621" s="36"/>
      <c r="O621" s="36"/>
      <c r="P621" s="36"/>
      <c r="Q621" s="37"/>
      <c r="R621" s="36"/>
      <c r="S621" s="36"/>
      <c r="T621" s="36"/>
      <c r="U621" s="36"/>
      <c r="V621" s="36"/>
    </row>
    <row r="622" spans="1:22" s="6" customFormat="1" ht="10.5" x14ac:dyDescent="0.15">
      <c r="A622" s="32"/>
      <c r="B622" s="38" t="s">
        <v>3</v>
      </c>
      <c r="C622" s="38" t="s">
        <v>3</v>
      </c>
      <c r="D622" s="14">
        <f>E622+F622+G622+H622+I622</f>
        <v>0</v>
      </c>
      <c r="E622" s="15"/>
      <c r="F622" s="15"/>
      <c r="G622" s="15"/>
      <c r="H622" s="15"/>
      <c r="I622" s="15"/>
      <c r="J622" s="36"/>
      <c r="K622" s="36"/>
      <c r="L622" s="36"/>
      <c r="M622" s="36"/>
      <c r="N622" s="36"/>
      <c r="O622" s="36"/>
      <c r="P622" s="36"/>
      <c r="Q622" s="37"/>
      <c r="R622" s="36"/>
      <c r="S622" s="36"/>
      <c r="T622" s="36"/>
      <c r="U622" s="36"/>
      <c r="V622" s="36"/>
    </row>
    <row r="623" spans="1:22" s="6" customFormat="1" ht="10.5" customHeight="1" x14ac:dyDescent="0.15">
      <c r="A623" s="30" t="s">
        <v>375</v>
      </c>
      <c r="B623" s="55" t="s">
        <v>18</v>
      </c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6"/>
    </row>
    <row r="624" spans="1:22" s="6" customFormat="1" ht="10.5" customHeight="1" x14ac:dyDescent="0.15">
      <c r="A624" s="31" t="s">
        <v>30</v>
      </c>
      <c r="B624" s="34" t="s">
        <v>354</v>
      </c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</row>
    <row r="625" spans="1:22" s="6" customFormat="1" ht="68.25" customHeight="1" x14ac:dyDescent="0.15">
      <c r="A625" s="31"/>
      <c r="B625" s="57" t="s">
        <v>361</v>
      </c>
      <c r="C625" s="58" t="s">
        <v>361</v>
      </c>
      <c r="D625" s="58"/>
      <c r="E625" s="58"/>
      <c r="F625" s="58"/>
      <c r="G625" s="58"/>
      <c r="H625" s="58"/>
      <c r="I625" s="59"/>
      <c r="J625" s="36"/>
      <c r="K625" s="36" t="s">
        <v>66</v>
      </c>
      <c r="L625" s="36" t="s">
        <v>61</v>
      </c>
      <c r="M625" s="36" t="s">
        <v>511</v>
      </c>
      <c r="N625" s="36" t="s">
        <v>362</v>
      </c>
      <c r="O625" s="36" t="s">
        <v>362</v>
      </c>
      <c r="P625" s="36" t="s">
        <v>362</v>
      </c>
      <c r="Q625" s="37">
        <v>44000</v>
      </c>
      <c r="R625" s="36" t="s">
        <v>9</v>
      </c>
      <c r="S625" s="36" t="s">
        <v>363</v>
      </c>
      <c r="T625" s="36" t="s">
        <v>176</v>
      </c>
      <c r="U625" s="36"/>
      <c r="V625" s="36"/>
    </row>
    <row r="626" spans="1:22" s="6" customFormat="1" ht="10.5" x14ac:dyDescent="0.15">
      <c r="A626" s="31"/>
      <c r="B626" s="38" t="s">
        <v>5</v>
      </c>
      <c r="C626" s="38" t="s">
        <v>5</v>
      </c>
      <c r="D626" s="14">
        <f>SUM(D627:D630)</f>
        <v>4000</v>
      </c>
      <c r="E626" s="15">
        <f>SUM(E627:E630)</f>
        <v>4000</v>
      </c>
      <c r="F626" s="15"/>
      <c r="G626" s="15"/>
      <c r="H626" s="15"/>
      <c r="I626" s="15"/>
      <c r="J626" s="36"/>
      <c r="K626" s="36"/>
      <c r="L626" s="36"/>
      <c r="M626" s="36"/>
      <c r="N626" s="36"/>
      <c r="O626" s="36"/>
      <c r="P626" s="36"/>
      <c r="Q626" s="37"/>
      <c r="R626" s="36"/>
      <c r="S626" s="36"/>
      <c r="T626" s="36"/>
      <c r="U626" s="36"/>
      <c r="V626" s="36"/>
    </row>
    <row r="627" spans="1:22" s="6" customFormat="1" ht="10.5" x14ac:dyDescent="0.15">
      <c r="A627" s="31"/>
      <c r="B627" s="38" t="s">
        <v>0</v>
      </c>
      <c r="C627" s="38" t="s">
        <v>0</v>
      </c>
      <c r="D627" s="14">
        <f>E627+F627+G627+H627+I627</f>
        <v>0</v>
      </c>
      <c r="E627" s="15"/>
      <c r="F627" s="15"/>
      <c r="G627" s="15"/>
      <c r="H627" s="15"/>
      <c r="I627" s="15"/>
      <c r="J627" s="36"/>
      <c r="K627" s="36"/>
      <c r="L627" s="36"/>
      <c r="M627" s="36"/>
      <c r="N627" s="36"/>
      <c r="O627" s="36"/>
      <c r="P627" s="36"/>
      <c r="Q627" s="37"/>
      <c r="R627" s="36"/>
      <c r="S627" s="36"/>
      <c r="T627" s="36"/>
      <c r="U627" s="36"/>
      <c r="V627" s="36"/>
    </row>
    <row r="628" spans="1:22" s="6" customFormat="1" ht="10.5" x14ac:dyDescent="0.15">
      <c r="A628" s="31"/>
      <c r="B628" s="38" t="s">
        <v>1</v>
      </c>
      <c r="C628" s="38" t="s">
        <v>1</v>
      </c>
      <c r="D628" s="14">
        <f>E628+F628+G628+H628+I628</f>
        <v>3600</v>
      </c>
      <c r="E628" s="15">
        <v>3600</v>
      </c>
      <c r="F628" s="15"/>
      <c r="G628" s="15"/>
      <c r="H628" s="15"/>
      <c r="I628" s="15"/>
      <c r="J628" s="36"/>
      <c r="K628" s="36"/>
      <c r="L628" s="36"/>
      <c r="M628" s="36"/>
      <c r="N628" s="36"/>
      <c r="O628" s="36"/>
      <c r="P628" s="36"/>
      <c r="Q628" s="37"/>
      <c r="R628" s="36"/>
      <c r="S628" s="36"/>
      <c r="T628" s="36"/>
      <c r="U628" s="36"/>
      <c r="V628" s="36"/>
    </row>
    <row r="629" spans="1:22" s="6" customFormat="1" ht="10.5" x14ac:dyDescent="0.15">
      <c r="A629" s="31"/>
      <c r="B629" s="38" t="s">
        <v>2</v>
      </c>
      <c r="C629" s="38" t="s">
        <v>2</v>
      </c>
      <c r="D629" s="14">
        <f>E629+F629+G629+H629+I629</f>
        <v>400</v>
      </c>
      <c r="E629" s="15">
        <v>400</v>
      </c>
      <c r="F629" s="15"/>
      <c r="G629" s="15"/>
      <c r="H629" s="15"/>
      <c r="I629" s="15"/>
      <c r="J629" s="36"/>
      <c r="K629" s="36"/>
      <c r="L629" s="36"/>
      <c r="M629" s="36"/>
      <c r="N629" s="36"/>
      <c r="O629" s="36"/>
      <c r="P629" s="36"/>
      <c r="Q629" s="37"/>
      <c r="R629" s="36"/>
      <c r="S629" s="36"/>
      <c r="T629" s="36"/>
      <c r="U629" s="36"/>
      <c r="V629" s="36"/>
    </row>
    <row r="630" spans="1:22" s="6" customFormat="1" ht="10.5" x14ac:dyDescent="0.15">
      <c r="A630" s="32"/>
      <c r="B630" s="38" t="s">
        <v>3</v>
      </c>
      <c r="C630" s="38" t="s">
        <v>3</v>
      </c>
      <c r="D630" s="14">
        <f>E630+F630+G630+H630+I630</f>
        <v>0</v>
      </c>
      <c r="E630" s="15"/>
      <c r="F630" s="15"/>
      <c r="G630" s="15"/>
      <c r="H630" s="15"/>
      <c r="I630" s="15"/>
      <c r="J630" s="36"/>
      <c r="K630" s="36"/>
      <c r="L630" s="36"/>
      <c r="M630" s="36"/>
      <c r="N630" s="36"/>
      <c r="O630" s="36"/>
      <c r="P630" s="36"/>
      <c r="Q630" s="37"/>
      <c r="R630" s="36"/>
      <c r="S630" s="36"/>
      <c r="T630" s="36"/>
      <c r="U630" s="36"/>
      <c r="V630" s="36"/>
    </row>
    <row r="631" spans="1:22" s="6" customFormat="1" ht="10.5" customHeight="1" x14ac:dyDescent="0.15">
      <c r="A631" s="30" t="s">
        <v>376</v>
      </c>
      <c r="B631" s="55" t="s">
        <v>18</v>
      </c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6"/>
    </row>
    <row r="632" spans="1:22" s="6" customFormat="1" ht="10.5" customHeight="1" x14ac:dyDescent="0.15">
      <c r="A632" s="31" t="s">
        <v>30</v>
      </c>
      <c r="B632" s="34" t="s">
        <v>255</v>
      </c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</row>
    <row r="633" spans="1:22" s="6" customFormat="1" ht="81.75" customHeight="1" x14ac:dyDescent="0.15">
      <c r="A633" s="31"/>
      <c r="B633" s="57" t="s">
        <v>449</v>
      </c>
      <c r="C633" s="58" t="s">
        <v>355</v>
      </c>
      <c r="D633" s="58"/>
      <c r="E633" s="58"/>
      <c r="F633" s="58"/>
      <c r="G633" s="58"/>
      <c r="H633" s="58"/>
      <c r="I633" s="59"/>
      <c r="J633" s="36"/>
      <c r="K633" s="36" t="s">
        <v>66</v>
      </c>
      <c r="L633" s="36" t="s">
        <v>60</v>
      </c>
      <c r="M633" s="36" t="s">
        <v>356</v>
      </c>
      <c r="N633" s="36" t="s">
        <v>19</v>
      </c>
      <c r="O633" s="36" t="s">
        <v>18</v>
      </c>
      <c r="P633" s="36" t="s">
        <v>19</v>
      </c>
      <c r="Q633" s="37">
        <v>12000</v>
      </c>
      <c r="R633" s="36" t="s">
        <v>11</v>
      </c>
      <c r="S633" s="36" t="s">
        <v>10</v>
      </c>
      <c r="T633" s="36" t="s">
        <v>176</v>
      </c>
      <c r="U633" s="36"/>
      <c r="V633" s="36"/>
    </row>
    <row r="634" spans="1:22" s="6" customFormat="1" ht="10.5" x14ac:dyDescent="0.15">
      <c r="A634" s="31"/>
      <c r="B634" s="38" t="s">
        <v>5</v>
      </c>
      <c r="C634" s="38" t="s">
        <v>5</v>
      </c>
      <c r="D634" s="14">
        <f>SUM(D635:D638)</f>
        <v>12000</v>
      </c>
      <c r="E634" s="15">
        <f>SUM(E635:E638)</f>
        <v>12000</v>
      </c>
      <c r="F634" s="15"/>
      <c r="G634" s="15"/>
      <c r="H634" s="15"/>
      <c r="I634" s="15"/>
      <c r="J634" s="36"/>
      <c r="K634" s="36"/>
      <c r="L634" s="36"/>
      <c r="M634" s="36"/>
      <c r="N634" s="36"/>
      <c r="O634" s="36"/>
      <c r="P634" s="36"/>
      <c r="Q634" s="37"/>
      <c r="R634" s="36"/>
      <c r="S634" s="36"/>
      <c r="T634" s="36"/>
      <c r="U634" s="36"/>
      <c r="V634" s="36"/>
    </row>
    <row r="635" spans="1:22" s="6" customFormat="1" ht="10.5" x14ac:dyDescent="0.15">
      <c r="A635" s="31"/>
      <c r="B635" s="38" t="s">
        <v>0</v>
      </c>
      <c r="C635" s="38" t="s">
        <v>0</v>
      </c>
      <c r="D635" s="14">
        <f>E635+F635+G635+H635+I635</f>
        <v>0</v>
      </c>
      <c r="E635" s="15"/>
      <c r="F635" s="15"/>
      <c r="G635" s="15"/>
      <c r="H635" s="15"/>
      <c r="I635" s="15"/>
      <c r="J635" s="36"/>
      <c r="K635" s="36"/>
      <c r="L635" s="36"/>
      <c r="M635" s="36"/>
      <c r="N635" s="36"/>
      <c r="O635" s="36"/>
      <c r="P635" s="36"/>
      <c r="Q635" s="37"/>
      <c r="R635" s="36"/>
      <c r="S635" s="36"/>
      <c r="T635" s="36"/>
      <c r="U635" s="36"/>
      <c r="V635" s="36"/>
    </row>
    <row r="636" spans="1:22" s="6" customFormat="1" ht="10.5" x14ac:dyDescent="0.15">
      <c r="A636" s="31"/>
      <c r="B636" s="38" t="s">
        <v>1</v>
      </c>
      <c r="C636" s="38" t="s">
        <v>1</v>
      </c>
      <c r="D636" s="14">
        <f>E636+F636+G636+H636+I636</f>
        <v>12000</v>
      </c>
      <c r="E636" s="15">
        <v>12000</v>
      </c>
      <c r="F636" s="15"/>
      <c r="G636" s="15"/>
      <c r="H636" s="15"/>
      <c r="I636" s="15"/>
      <c r="J636" s="36"/>
      <c r="K636" s="36"/>
      <c r="L636" s="36"/>
      <c r="M636" s="36"/>
      <c r="N636" s="36"/>
      <c r="O636" s="36"/>
      <c r="P636" s="36"/>
      <c r="Q636" s="37"/>
      <c r="R636" s="36"/>
      <c r="S636" s="36"/>
      <c r="T636" s="36"/>
      <c r="U636" s="36"/>
      <c r="V636" s="36"/>
    </row>
    <row r="637" spans="1:22" s="6" customFormat="1" ht="10.5" x14ac:dyDescent="0.15">
      <c r="A637" s="31"/>
      <c r="B637" s="38" t="s">
        <v>2</v>
      </c>
      <c r="C637" s="38" t="s">
        <v>2</v>
      </c>
      <c r="D637" s="14">
        <f>E637+F637+G637+H637+I637</f>
        <v>0</v>
      </c>
      <c r="E637" s="15"/>
      <c r="F637" s="15"/>
      <c r="G637" s="15"/>
      <c r="H637" s="15"/>
      <c r="I637" s="15"/>
      <c r="J637" s="36"/>
      <c r="K637" s="36"/>
      <c r="L637" s="36"/>
      <c r="M637" s="36"/>
      <c r="N637" s="36"/>
      <c r="O637" s="36"/>
      <c r="P637" s="36"/>
      <c r="Q637" s="37"/>
      <c r="R637" s="36"/>
      <c r="S637" s="36"/>
      <c r="T637" s="36"/>
      <c r="U637" s="36"/>
      <c r="V637" s="36"/>
    </row>
    <row r="638" spans="1:22" s="6" customFormat="1" ht="10.5" x14ac:dyDescent="0.15">
      <c r="A638" s="32"/>
      <c r="B638" s="38" t="s">
        <v>3</v>
      </c>
      <c r="C638" s="38" t="s">
        <v>3</v>
      </c>
      <c r="D638" s="14">
        <f>E638+F638+G638+H638+I638</f>
        <v>0</v>
      </c>
      <c r="E638" s="15"/>
      <c r="F638" s="15"/>
      <c r="G638" s="15"/>
      <c r="H638" s="15"/>
      <c r="I638" s="15"/>
      <c r="J638" s="36"/>
      <c r="K638" s="36"/>
      <c r="L638" s="36"/>
      <c r="M638" s="36"/>
      <c r="N638" s="36"/>
      <c r="O638" s="36"/>
      <c r="P638" s="36"/>
      <c r="Q638" s="37"/>
      <c r="R638" s="36"/>
      <c r="S638" s="36"/>
      <c r="T638" s="36"/>
      <c r="U638" s="36"/>
      <c r="V638" s="36"/>
    </row>
    <row r="639" spans="1:22" s="6" customFormat="1" ht="10.5" customHeight="1" x14ac:dyDescent="0.15">
      <c r="A639" s="30" t="s">
        <v>414</v>
      </c>
      <c r="B639" s="55" t="s">
        <v>18</v>
      </c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6"/>
    </row>
    <row r="640" spans="1:22" s="6" customFormat="1" ht="10.5" customHeight="1" x14ac:dyDescent="0.15">
      <c r="A640" s="31" t="s">
        <v>30</v>
      </c>
      <c r="B640" s="34" t="s">
        <v>276</v>
      </c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</row>
    <row r="641" spans="1:22" s="6" customFormat="1" ht="90.75" customHeight="1" x14ac:dyDescent="0.15">
      <c r="A641" s="31"/>
      <c r="B641" s="57" t="s">
        <v>407</v>
      </c>
      <c r="C641" s="58" t="s">
        <v>407</v>
      </c>
      <c r="D641" s="58"/>
      <c r="E641" s="58"/>
      <c r="F641" s="58"/>
      <c r="G641" s="58"/>
      <c r="H641" s="58"/>
      <c r="I641" s="59"/>
      <c r="J641" s="36" t="s">
        <v>121</v>
      </c>
      <c r="K641" s="36"/>
      <c r="L641" s="36" t="s">
        <v>59</v>
      </c>
      <c r="M641" s="36" t="s">
        <v>513</v>
      </c>
      <c r="N641" s="36" t="s">
        <v>298</v>
      </c>
      <c r="O641" s="36" t="s">
        <v>298</v>
      </c>
      <c r="P641" s="36" t="s">
        <v>298</v>
      </c>
      <c r="Q641" s="37">
        <v>70000</v>
      </c>
      <c r="R641" s="36" t="s">
        <v>11</v>
      </c>
      <c r="S641" s="36" t="s">
        <v>353</v>
      </c>
      <c r="T641" s="36" t="s">
        <v>352</v>
      </c>
      <c r="U641" s="36"/>
      <c r="V641" s="36"/>
    </row>
    <row r="642" spans="1:22" s="6" customFormat="1" ht="10.5" x14ac:dyDescent="0.15">
      <c r="A642" s="31"/>
      <c r="B642" s="38" t="s">
        <v>5</v>
      </c>
      <c r="C642" s="38" t="s">
        <v>5</v>
      </c>
      <c r="D642" s="14">
        <f>SUM(D643:D646)</f>
        <v>160000</v>
      </c>
      <c r="E642" s="15"/>
      <c r="F642" s="15">
        <f>SUM(F643:F646)</f>
        <v>160000</v>
      </c>
      <c r="G642" s="15"/>
      <c r="H642" s="15"/>
      <c r="I642" s="15"/>
      <c r="J642" s="36"/>
      <c r="K642" s="36"/>
      <c r="L642" s="36"/>
      <c r="M642" s="36"/>
      <c r="N642" s="36"/>
      <c r="O642" s="36"/>
      <c r="P642" s="36"/>
      <c r="Q642" s="37"/>
      <c r="R642" s="36"/>
      <c r="S642" s="36"/>
      <c r="T642" s="36"/>
      <c r="U642" s="36"/>
      <c r="V642" s="36"/>
    </row>
    <row r="643" spans="1:22" s="6" customFormat="1" ht="10.5" x14ac:dyDescent="0.15">
      <c r="A643" s="31"/>
      <c r="B643" s="38" t="s">
        <v>0</v>
      </c>
      <c r="C643" s="38" t="s">
        <v>0</v>
      </c>
      <c r="D643" s="14">
        <f>E643+F643+G643+H643+I643</f>
        <v>0</v>
      </c>
      <c r="E643" s="15"/>
      <c r="F643" s="15"/>
      <c r="G643" s="15"/>
      <c r="H643" s="15"/>
      <c r="I643" s="15"/>
      <c r="J643" s="36"/>
      <c r="K643" s="36"/>
      <c r="L643" s="36"/>
      <c r="M643" s="36"/>
      <c r="N643" s="36"/>
      <c r="O643" s="36"/>
      <c r="P643" s="36"/>
      <c r="Q643" s="37"/>
      <c r="R643" s="36"/>
      <c r="S643" s="36"/>
      <c r="T643" s="36"/>
      <c r="U643" s="36"/>
      <c r="V643" s="36"/>
    </row>
    <row r="644" spans="1:22" s="6" customFormat="1" ht="10.5" x14ac:dyDescent="0.15">
      <c r="A644" s="31"/>
      <c r="B644" s="38" t="s">
        <v>1</v>
      </c>
      <c r="C644" s="38" t="s">
        <v>1</v>
      </c>
      <c r="D644" s="14">
        <f>E644+F644+G644+H644+I644</f>
        <v>160000</v>
      </c>
      <c r="E644" s="15"/>
      <c r="F644" s="15">
        <v>160000</v>
      </c>
      <c r="G644" s="15"/>
      <c r="H644" s="15"/>
      <c r="I644" s="15"/>
      <c r="J644" s="36"/>
      <c r="K644" s="36"/>
      <c r="L644" s="36"/>
      <c r="M644" s="36"/>
      <c r="N644" s="36"/>
      <c r="O644" s="36"/>
      <c r="P644" s="36"/>
      <c r="Q644" s="37"/>
      <c r="R644" s="36"/>
      <c r="S644" s="36"/>
      <c r="T644" s="36"/>
      <c r="U644" s="36"/>
      <c r="V644" s="36"/>
    </row>
    <row r="645" spans="1:22" s="6" customFormat="1" ht="10.5" x14ac:dyDescent="0.15">
      <c r="A645" s="31"/>
      <c r="B645" s="38" t="s">
        <v>2</v>
      </c>
      <c r="C645" s="38" t="s">
        <v>2</v>
      </c>
      <c r="D645" s="14">
        <f>E645+F645+G645+H645+I645</f>
        <v>0</v>
      </c>
      <c r="E645" s="15"/>
      <c r="F645" s="15"/>
      <c r="G645" s="15"/>
      <c r="H645" s="15"/>
      <c r="I645" s="15"/>
      <c r="J645" s="36"/>
      <c r="K645" s="36"/>
      <c r="L645" s="36"/>
      <c r="M645" s="36"/>
      <c r="N645" s="36"/>
      <c r="O645" s="36"/>
      <c r="P645" s="36"/>
      <c r="Q645" s="37"/>
      <c r="R645" s="36"/>
      <c r="S645" s="36"/>
      <c r="T645" s="36"/>
      <c r="U645" s="36"/>
      <c r="V645" s="36"/>
    </row>
    <row r="646" spans="1:22" s="6" customFormat="1" ht="10.5" x14ac:dyDescent="0.15">
      <c r="A646" s="32"/>
      <c r="B646" s="38" t="s">
        <v>3</v>
      </c>
      <c r="C646" s="38" t="s">
        <v>3</v>
      </c>
      <c r="D646" s="14">
        <f>E646+F646+G646+H646+I646</f>
        <v>0</v>
      </c>
      <c r="E646" s="15"/>
      <c r="F646" s="15"/>
      <c r="G646" s="15"/>
      <c r="H646" s="15"/>
      <c r="I646" s="15"/>
      <c r="J646" s="36"/>
      <c r="K646" s="36"/>
      <c r="L646" s="36"/>
      <c r="M646" s="36"/>
      <c r="N646" s="36"/>
      <c r="O646" s="36"/>
      <c r="P646" s="36"/>
      <c r="Q646" s="37"/>
      <c r="R646" s="36"/>
      <c r="S646" s="36"/>
      <c r="T646" s="36"/>
      <c r="U646" s="36"/>
      <c r="V646" s="36"/>
    </row>
    <row r="647" spans="1:22" s="6" customFormat="1" ht="10.5" customHeight="1" x14ac:dyDescent="0.15">
      <c r="A647" s="30" t="s">
        <v>415</v>
      </c>
      <c r="B647" s="55" t="s">
        <v>18</v>
      </c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6"/>
    </row>
    <row r="648" spans="1:22" s="6" customFormat="1" ht="10.5" customHeight="1" x14ac:dyDescent="0.15">
      <c r="A648" s="31" t="s">
        <v>30</v>
      </c>
      <c r="B648" s="34" t="s">
        <v>276</v>
      </c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</row>
    <row r="649" spans="1:22" s="6" customFormat="1" ht="78" customHeight="1" x14ac:dyDescent="0.15">
      <c r="A649" s="31"/>
      <c r="B649" s="57" t="s">
        <v>351</v>
      </c>
      <c r="C649" s="58" t="s">
        <v>351</v>
      </c>
      <c r="D649" s="58"/>
      <c r="E649" s="58"/>
      <c r="F649" s="58"/>
      <c r="G649" s="58"/>
      <c r="H649" s="58"/>
      <c r="I649" s="59"/>
      <c r="J649" s="36" t="s">
        <v>121</v>
      </c>
      <c r="K649" s="36"/>
      <c r="L649" s="36" t="s">
        <v>59</v>
      </c>
      <c r="M649" s="36" t="s">
        <v>512</v>
      </c>
      <c r="N649" s="36" t="s">
        <v>298</v>
      </c>
      <c r="O649" s="36" t="s">
        <v>298</v>
      </c>
      <c r="P649" s="36" t="s">
        <v>298</v>
      </c>
      <c r="Q649" s="37">
        <v>718200</v>
      </c>
      <c r="R649" s="36" t="s">
        <v>11</v>
      </c>
      <c r="S649" s="36" t="s">
        <v>14</v>
      </c>
      <c r="T649" s="36" t="s">
        <v>352</v>
      </c>
      <c r="U649" s="36"/>
      <c r="V649" s="36"/>
    </row>
    <row r="650" spans="1:22" s="6" customFormat="1" ht="10.5" x14ac:dyDescent="0.15">
      <c r="A650" s="31"/>
      <c r="B650" s="38" t="s">
        <v>5</v>
      </c>
      <c r="C650" s="38" t="s">
        <v>5</v>
      </c>
      <c r="D650" s="14">
        <f>SUM(D651:D654)</f>
        <v>215460</v>
      </c>
      <c r="E650" s="15">
        <f t="shared" ref="E650" si="91">SUM(E651:E654)</f>
        <v>215460</v>
      </c>
      <c r="F650" s="15"/>
      <c r="G650" s="15"/>
      <c r="H650" s="15"/>
      <c r="I650" s="15"/>
      <c r="J650" s="36"/>
      <c r="K650" s="36"/>
      <c r="L650" s="36"/>
      <c r="M650" s="36"/>
      <c r="N650" s="36"/>
      <c r="O650" s="36"/>
      <c r="P650" s="36"/>
      <c r="Q650" s="37"/>
      <c r="R650" s="36"/>
      <c r="S650" s="36"/>
      <c r="T650" s="36"/>
      <c r="U650" s="36"/>
      <c r="V650" s="36"/>
    </row>
    <row r="651" spans="1:22" s="6" customFormat="1" ht="10.5" x14ac:dyDescent="0.15">
      <c r="A651" s="31"/>
      <c r="B651" s="38" t="s">
        <v>0</v>
      </c>
      <c r="C651" s="38" t="s">
        <v>0</v>
      </c>
      <c r="D651" s="14">
        <f>E651+F651+G651+H651+I651</f>
        <v>0</v>
      </c>
      <c r="E651" s="15"/>
      <c r="F651" s="15"/>
      <c r="G651" s="15"/>
      <c r="H651" s="15"/>
      <c r="I651" s="15"/>
      <c r="J651" s="36"/>
      <c r="K651" s="36"/>
      <c r="L651" s="36"/>
      <c r="M651" s="36"/>
      <c r="N651" s="36"/>
      <c r="O651" s="36"/>
      <c r="P651" s="36"/>
      <c r="Q651" s="37"/>
      <c r="R651" s="36"/>
      <c r="S651" s="36"/>
      <c r="T651" s="36"/>
      <c r="U651" s="36"/>
      <c r="V651" s="36"/>
    </row>
    <row r="652" spans="1:22" s="6" customFormat="1" ht="10.5" x14ac:dyDescent="0.15">
      <c r="A652" s="31"/>
      <c r="B652" s="38" t="s">
        <v>1</v>
      </c>
      <c r="C652" s="38" t="s">
        <v>1</v>
      </c>
      <c r="D652" s="14">
        <f>E652+F652+G652+H652+I652</f>
        <v>215460</v>
      </c>
      <c r="E652" s="15">
        <v>215460</v>
      </c>
      <c r="F652" s="15"/>
      <c r="G652" s="15"/>
      <c r="H652" s="15"/>
      <c r="I652" s="15"/>
      <c r="J652" s="36"/>
      <c r="K652" s="36"/>
      <c r="L652" s="36"/>
      <c r="M652" s="36"/>
      <c r="N652" s="36"/>
      <c r="O652" s="36"/>
      <c r="P652" s="36"/>
      <c r="Q652" s="37"/>
      <c r="R652" s="36"/>
      <c r="S652" s="36"/>
      <c r="T652" s="36"/>
      <c r="U652" s="36"/>
      <c r="V652" s="36"/>
    </row>
    <row r="653" spans="1:22" s="6" customFormat="1" ht="10.5" x14ac:dyDescent="0.15">
      <c r="A653" s="31"/>
      <c r="B653" s="38" t="s">
        <v>2</v>
      </c>
      <c r="C653" s="38" t="s">
        <v>2</v>
      </c>
      <c r="D653" s="14">
        <f>E653+F653+G653+H653+I653</f>
        <v>0</v>
      </c>
      <c r="E653" s="15"/>
      <c r="F653" s="15"/>
      <c r="G653" s="15"/>
      <c r="H653" s="15"/>
      <c r="I653" s="15"/>
      <c r="J653" s="36"/>
      <c r="K653" s="36"/>
      <c r="L653" s="36"/>
      <c r="M653" s="36"/>
      <c r="N653" s="36"/>
      <c r="O653" s="36"/>
      <c r="P653" s="36"/>
      <c r="Q653" s="37"/>
      <c r="R653" s="36"/>
      <c r="S653" s="36"/>
      <c r="T653" s="36"/>
      <c r="U653" s="36"/>
      <c r="V653" s="36"/>
    </row>
    <row r="654" spans="1:22" s="6" customFormat="1" ht="10.5" x14ac:dyDescent="0.15">
      <c r="A654" s="32"/>
      <c r="B654" s="38" t="s">
        <v>3</v>
      </c>
      <c r="C654" s="38" t="s">
        <v>3</v>
      </c>
      <c r="D654" s="14">
        <f>E654+F654+G654+H654+I654</f>
        <v>0</v>
      </c>
      <c r="E654" s="15"/>
      <c r="F654" s="15"/>
      <c r="G654" s="15"/>
      <c r="H654" s="15"/>
      <c r="I654" s="15"/>
      <c r="J654" s="36"/>
      <c r="K654" s="36"/>
      <c r="L654" s="36"/>
      <c r="M654" s="36"/>
      <c r="N654" s="36"/>
      <c r="O654" s="36"/>
      <c r="P654" s="36"/>
      <c r="Q654" s="37"/>
      <c r="R654" s="36"/>
      <c r="S654" s="36"/>
      <c r="T654" s="36"/>
      <c r="U654" s="36"/>
      <c r="V654" s="36"/>
    </row>
    <row r="655" spans="1:22" s="6" customFormat="1" ht="10.5" customHeight="1" x14ac:dyDescent="0.15">
      <c r="A655" s="30" t="s">
        <v>416</v>
      </c>
      <c r="B655" s="55" t="s">
        <v>18</v>
      </c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6"/>
    </row>
    <row r="656" spans="1:22" s="6" customFormat="1" ht="10.5" customHeight="1" x14ac:dyDescent="0.15">
      <c r="A656" s="31" t="s">
        <v>30</v>
      </c>
      <c r="B656" s="34" t="s">
        <v>276</v>
      </c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</row>
    <row r="657" spans="1:22" s="6" customFormat="1" ht="87" customHeight="1" x14ac:dyDescent="0.15">
      <c r="A657" s="31"/>
      <c r="B657" s="57" t="s">
        <v>279</v>
      </c>
      <c r="C657" s="58" t="s">
        <v>279</v>
      </c>
      <c r="D657" s="58"/>
      <c r="E657" s="58"/>
      <c r="F657" s="58"/>
      <c r="G657" s="58"/>
      <c r="H657" s="58"/>
      <c r="I657" s="59"/>
      <c r="J657" s="36" t="s">
        <v>66</v>
      </c>
      <c r="K657" s="36"/>
      <c r="L657" s="36" t="s">
        <v>59</v>
      </c>
      <c r="M657" s="36"/>
      <c r="N657" s="36" t="s">
        <v>19</v>
      </c>
      <c r="O657" s="36" t="s">
        <v>18</v>
      </c>
      <c r="P657" s="36" t="s">
        <v>19</v>
      </c>
      <c r="Q657" s="37"/>
      <c r="R657" s="36" t="s">
        <v>11</v>
      </c>
      <c r="S657" s="36"/>
      <c r="T657" s="36" t="s">
        <v>81</v>
      </c>
      <c r="U657" s="36"/>
      <c r="V657" s="36"/>
    </row>
    <row r="658" spans="1:22" s="6" customFormat="1" ht="10.5" x14ac:dyDescent="0.15">
      <c r="A658" s="31"/>
      <c r="B658" s="38" t="s">
        <v>5</v>
      </c>
      <c r="C658" s="38" t="s">
        <v>5</v>
      </c>
      <c r="D658" s="14">
        <f>SUM(D659:D662)</f>
        <v>138609.75</v>
      </c>
      <c r="E658" s="15">
        <f>SUM(E659:E662)</f>
        <v>48609.75</v>
      </c>
      <c r="F658" s="15">
        <f>SUM(F659:F662)</f>
        <v>90000</v>
      </c>
      <c r="G658" s="15"/>
      <c r="H658" s="15"/>
      <c r="I658" s="15"/>
      <c r="J658" s="36"/>
      <c r="K658" s="36"/>
      <c r="L658" s="36"/>
      <c r="M658" s="36"/>
      <c r="N658" s="36"/>
      <c r="O658" s="36"/>
      <c r="P658" s="36"/>
      <c r="Q658" s="37"/>
      <c r="R658" s="36"/>
      <c r="S658" s="36"/>
      <c r="T658" s="36"/>
      <c r="U658" s="36"/>
      <c r="V658" s="36"/>
    </row>
    <row r="659" spans="1:22" s="6" customFormat="1" ht="10.5" x14ac:dyDescent="0.15">
      <c r="A659" s="31"/>
      <c r="B659" s="38" t="s">
        <v>0</v>
      </c>
      <c r="C659" s="38" t="s">
        <v>0</v>
      </c>
      <c r="D659" s="14">
        <f>E659+F659+G659+H659+I659</f>
        <v>0</v>
      </c>
      <c r="E659" s="15"/>
      <c r="F659" s="15"/>
      <c r="G659" s="15"/>
      <c r="H659" s="15"/>
      <c r="I659" s="15"/>
      <c r="J659" s="36"/>
      <c r="K659" s="36"/>
      <c r="L659" s="36"/>
      <c r="M659" s="36"/>
      <c r="N659" s="36"/>
      <c r="O659" s="36"/>
      <c r="P659" s="36"/>
      <c r="Q659" s="37"/>
      <c r="R659" s="36"/>
      <c r="S659" s="36"/>
      <c r="T659" s="36"/>
      <c r="U659" s="36"/>
      <c r="V659" s="36"/>
    </row>
    <row r="660" spans="1:22" s="6" customFormat="1" ht="10.5" x14ac:dyDescent="0.15">
      <c r="A660" s="31"/>
      <c r="B660" s="38" t="s">
        <v>1</v>
      </c>
      <c r="C660" s="38" t="s">
        <v>1</v>
      </c>
      <c r="D660" s="14">
        <f>E660+F660+G660+H660+I660</f>
        <v>138609.75</v>
      </c>
      <c r="E660" s="15">
        <v>48609.75</v>
      </c>
      <c r="F660" s="15">
        <v>90000</v>
      </c>
      <c r="G660" s="15"/>
      <c r="H660" s="15"/>
      <c r="I660" s="15"/>
      <c r="J660" s="36"/>
      <c r="K660" s="36"/>
      <c r="L660" s="36"/>
      <c r="M660" s="36"/>
      <c r="N660" s="36"/>
      <c r="O660" s="36"/>
      <c r="P660" s="36"/>
      <c r="Q660" s="37"/>
      <c r="R660" s="36"/>
      <c r="S660" s="36"/>
      <c r="T660" s="36"/>
      <c r="U660" s="36"/>
      <c r="V660" s="36"/>
    </row>
    <row r="661" spans="1:22" s="6" customFormat="1" ht="10.5" x14ac:dyDescent="0.15">
      <c r="A661" s="31"/>
      <c r="B661" s="38" t="s">
        <v>2</v>
      </c>
      <c r="C661" s="38" t="s">
        <v>2</v>
      </c>
      <c r="D661" s="14">
        <f>E661+F661+G661+H661+I661</f>
        <v>0</v>
      </c>
      <c r="E661" s="15"/>
      <c r="F661" s="15"/>
      <c r="G661" s="15"/>
      <c r="H661" s="15"/>
      <c r="I661" s="15"/>
      <c r="J661" s="36"/>
      <c r="K661" s="36"/>
      <c r="L661" s="36"/>
      <c r="M661" s="36"/>
      <c r="N661" s="36"/>
      <c r="O661" s="36"/>
      <c r="P661" s="36"/>
      <c r="Q661" s="37"/>
      <c r="R661" s="36"/>
      <c r="S661" s="36"/>
      <c r="T661" s="36"/>
      <c r="U661" s="36"/>
      <c r="V661" s="36"/>
    </row>
    <row r="662" spans="1:22" s="6" customFormat="1" ht="10.5" x14ac:dyDescent="0.15">
      <c r="A662" s="32"/>
      <c r="B662" s="38" t="s">
        <v>3</v>
      </c>
      <c r="C662" s="38" t="s">
        <v>3</v>
      </c>
      <c r="D662" s="14">
        <f>E662+F662+G662+H662+I662</f>
        <v>0</v>
      </c>
      <c r="E662" s="15"/>
      <c r="F662" s="15"/>
      <c r="G662" s="15"/>
      <c r="H662" s="15"/>
      <c r="I662" s="15"/>
      <c r="J662" s="36"/>
      <c r="K662" s="36"/>
      <c r="L662" s="36"/>
      <c r="M662" s="36"/>
      <c r="N662" s="36"/>
      <c r="O662" s="36"/>
      <c r="P662" s="36"/>
      <c r="Q662" s="37"/>
      <c r="R662" s="36"/>
      <c r="S662" s="36"/>
      <c r="T662" s="36"/>
      <c r="U662" s="36"/>
      <c r="V662" s="36"/>
    </row>
    <row r="663" spans="1:22" s="6" customFormat="1" ht="10.5" customHeight="1" x14ac:dyDescent="0.15">
      <c r="A663" s="30" t="s">
        <v>417</v>
      </c>
      <c r="B663" s="55" t="s">
        <v>18</v>
      </c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6"/>
    </row>
    <row r="664" spans="1:22" s="6" customFormat="1" ht="10.5" customHeight="1" x14ac:dyDescent="0.15">
      <c r="A664" s="31" t="s">
        <v>30</v>
      </c>
      <c r="B664" s="34" t="s">
        <v>276</v>
      </c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</row>
    <row r="665" spans="1:22" s="6" customFormat="1" ht="77.25" customHeight="1" x14ac:dyDescent="0.15">
      <c r="A665" s="31"/>
      <c r="B665" s="57" t="s">
        <v>281</v>
      </c>
      <c r="C665" s="58" t="s">
        <v>281</v>
      </c>
      <c r="D665" s="58"/>
      <c r="E665" s="58"/>
      <c r="F665" s="58"/>
      <c r="G665" s="58"/>
      <c r="H665" s="58"/>
      <c r="I665" s="59"/>
      <c r="J665" s="36" t="s">
        <v>66</v>
      </c>
      <c r="K665" s="36"/>
      <c r="L665" s="36" t="s">
        <v>59</v>
      </c>
      <c r="M665" s="36" t="s">
        <v>282</v>
      </c>
      <c r="N665" s="36" t="s">
        <v>19</v>
      </c>
      <c r="O665" s="36" t="s">
        <v>18</v>
      </c>
      <c r="P665" s="36" t="s">
        <v>19</v>
      </c>
      <c r="Q665" s="37"/>
      <c r="R665" s="36" t="s">
        <v>11</v>
      </c>
      <c r="S665" s="36"/>
      <c r="T665" s="36" t="s">
        <v>81</v>
      </c>
      <c r="U665" s="36"/>
      <c r="V665" s="36"/>
    </row>
    <row r="666" spans="1:22" s="6" customFormat="1" ht="10.5" x14ac:dyDescent="0.15">
      <c r="A666" s="31"/>
      <c r="B666" s="38" t="s">
        <v>5</v>
      </c>
      <c r="C666" s="38" t="s">
        <v>5</v>
      </c>
      <c r="D666" s="14">
        <f>SUM(D667:D670)</f>
        <v>50000</v>
      </c>
      <c r="E666" s="15"/>
      <c r="F666" s="15">
        <f>SUM(F667:F670)</f>
        <v>50000</v>
      </c>
      <c r="G666" s="15"/>
      <c r="H666" s="15"/>
      <c r="I666" s="15"/>
      <c r="J666" s="36"/>
      <c r="K666" s="36"/>
      <c r="L666" s="36"/>
      <c r="M666" s="36"/>
      <c r="N666" s="36"/>
      <c r="O666" s="36"/>
      <c r="P666" s="36"/>
      <c r="Q666" s="37"/>
      <c r="R666" s="36"/>
      <c r="S666" s="36"/>
      <c r="T666" s="36"/>
      <c r="U666" s="36"/>
      <c r="V666" s="36"/>
    </row>
    <row r="667" spans="1:22" s="6" customFormat="1" ht="10.5" x14ac:dyDescent="0.15">
      <c r="A667" s="31"/>
      <c r="B667" s="38" t="s">
        <v>0</v>
      </c>
      <c r="C667" s="38" t="s">
        <v>0</v>
      </c>
      <c r="D667" s="14">
        <f>E667+F667+G667+H667+I667</f>
        <v>0</v>
      </c>
      <c r="E667" s="15"/>
      <c r="F667" s="15"/>
      <c r="G667" s="15"/>
      <c r="H667" s="15"/>
      <c r="I667" s="15"/>
      <c r="J667" s="36"/>
      <c r="K667" s="36"/>
      <c r="L667" s="36"/>
      <c r="M667" s="36"/>
      <c r="N667" s="36"/>
      <c r="O667" s="36"/>
      <c r="P667" s="36"/>
      <c r="Q667" s="37"/>
      <c r="R667" s="36"/>
      <c r="S667" s="36"/>
      <c r="T667" s="36"/>
      <c r="U667" s="36"/>
      <c r="V667" s="36"/>
    </row>
    <row r="668" spans="1:22" s="6" customFormat="1" ht="10.5" x14ac:dyDescent="0.15">
      <c r="A668" s="31"/>
      <c r="B668" s="38" t="s">
        <v>1</v>
      </c>
      <c r="C668" s="38" t="s">
        <v>1</v>
      </c>
      <c r="D668" s="14">
        <f>E668+F668+G668+H668+I668</f>
        <v>50000</v>
      </c>
      <c r="E668" s="15"/>
      <c r="F668" s="15">
        <v>50000</v>
      </c>
      <c r="G668" s="15"/>
      <c r="H668" s="15"/>
      <c r="I668" s="15"/>
      <c r="J668" s="36"/>
      <c r="K668" s="36"/>
      <c r="L668" s="36"/>
      <c r="M668" s="36"/>
      <c r="N668" s="36"/>
      <c r="O668" s="36"/>
      <c r="P668" s="36"/>
      <c r="Q668" s="37"/>
      <c r="R668" s="36"/>
      <c r="S668" s="36"/>
      <c r="T668" s="36"/>
      <c r="U668" s="36"/>
      <c r="V668" s="36"/>
    </row>
    <row r="669" spans="1:22" s="6" customFormat="1" ht="10.5" x14ac:dyDescent="0.15">
      <c r="A669" s="31"/>
      <c r="B669" s="38" t="s">
        <v>2</v>
      </c>
      <c r="C669" s="38" t="s">
        <v>2</v>
      </c>
      <c r="D669" s="14">
        <f>E669+F669+G669+H669+I669</f>
        <v>0</v>
      </c>
      <c r="E669" s="15"/>
      <c r="F669" s="15"/>
      <c r="G669" s="15"/>
      <c r="H669" s="15"/>
      <c r="I669" s="15"/>
      <c r="J669" s="36"/>
      <c r="K669" s="36"/>
      <c r="L669" s="36"/>
      <c r="M669" s="36"/>
      <c r="N669" s="36"/>
      <c r="O669" s="36"/>
      <c r="P669" s="36"/>
      <c r="Q669" s="37"/>
      <c r="R669" s="36"/>
      <c r="S669" s="36"/>
      <c r="T669" s="36"/>
      <c r="U669" s="36"/>
      <c r="V669" s="36"/>
    </row>
    <row r="670" spans="1:22" s="6" customFormat="1" ht="10.5" x14ac:dyDescent="0.15">
      <c r="A670" s="32"/>
      <c r="B670" s="38" t="s">
        <v>3</v>
      </c>
      <c r="C670" s="38" t="s">
        <v>3</v>
      </c>
      <c r="D670" s="14">
        <f>E670+F670+G670+H670+I670</f>
        <v>0</v>
      </c>
      <c r="E670" s="15"/>
      <c r="F670" s="15"/>
      <c r="G670" s="15"/>
      <c r="H670" s="15"/>
      <c r="I670" s="15"/>
      <c r="J670" s="36"/>
      <c r="K670" s="36"/>
      <c r="L670" s="36"/>
      <c r="M670" s="36"/>
      <c r="N670" s="36"/>
      <c r="O670" s="36"/>
      <c r="P670" s="36"/>
      <c r="Q670" s="37"/>
      <c r="R670" s="36"/>
      <c r="S670" s="36"/>
      <c r="T670" s="36"/>
      <c r="U670" s="36"/>
      <c r="V670" s="36"/>
    </row>
    <row r="671" spans="1:22" s="6" customFormat="1" ht="9" x14ac:dyDescent="0.15">
      <c r="A671" s="39" t="s">
        <v>49</v>
      </c>
      <c r="B671" s="42" t="s">
        <v>102</v>
      </c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</row>
    <row r="672" spans="1:22" s="6" customFormat="1" ht="9" customHeight="1" x14ac:dyDescent="0.15">
      <c r="A672" s="40"/>
      <c r="B672" s="43" t="s">
        <v>5</v>
      </c>
      <c r="C672" s="43"/>
      <c r="D672" s="13">
        <f>SUM(D673:D676)</f>
        <v>82764.19</v>
      </c>
      <c r="E672" s="13">
        <f t="shared" ref="E672:I672" si="92">SUM(E673:E676)</f>
        <v>25000</v>
      </c>
      <c r="F672" s="13">
        <f t="shared" si="92"/>
        <v>35000</v>
      </c>
      <c r="G672" s="13">
        <f t="shared" si="92"/>
        <v>22764.19</v>
      </c>
      <c r="H672" s="13">
        <f t="shared" si="92"/>
        <v>0</v>
      </c>
      <c r="I672" s="13">
        <f t="shared" si="92"/>
        <v>0</v>
      </c>
      <c r="J672" s="44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6"/>
    </row>
    <row r="673" spans="1:22" s="6" customFormat="1" ht="9" x14ac:dyDescent="0.15">
      <c r="A673" s="40"/>
      <c r="B673" s="43" t="s">
        <v>0</v>
      </c>
      <c r="C673" s="43"/>
      <c r="D673" s="13">
        <f>E673+F673+G673+H673+I673</f>
        <v>0</v>
      </c>
      <c r="E673" s="13">
        <f t="shared" ref="E673:F673" si="93">E681</f>
        <v>0</v>
      </c>
      <c r="F673" s="13">
        <f t="shared" si="93"/>
        <v>0</v>
      </c>
      <c r="G673" s="13">
        <f t="shared" ref="G673:I673" si="94">G681</f>
        <v>0</v>
      </c>
      <c r="H673" s="13">
        <f t="shared" si="94"/>
        <v>0</v>
      </c>
      <c r="I673" s="13">
        <f t="shared" si="94"/>
        <v>0</v>
      </c>
      <c r="J673" s="47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9"/>
    </row>
    <row r="674" spans="1:22" s="6" customFormat="1" ht="9" customHeight="1" x14ac:dyDescent="0.15">
      <c r="A674" s="40"/>
      <c r="B674" s="43" t="s">
        <v>1</v>
      </c>
      <c r="C674" s="43"/>
      <c r="D674" s="13">
        <f>E674+F674+G674+H674+I674</f>
        <v>82764.19</v>
      </c>
      <c r="E674" s="13">
        <f t="shared" ref="E674:F674" si="95">E682</f>
        <v>25000</v>
      </c>
      <c r="F674" s="13">
        <f t="shared" si="95"/>
        <v>35000</v>
      </c>
      <c r="G674" s="13">
        <f t="shared" ref="G674:I674" si="96">G682</f>
        <v>22764.19</v>
      </c>
      <c r="H674" s="13">
        <f t="shared" si="96"/>
        <v>0</v>
      </c>
      <c r="I674" s="13">
        <f t="shared" si="96"/>
        <v>0</v>
      </c>
      <c r="J674" s="47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9"/>
    </row>
    <row r="675" spans="1:22" s="6" customFormat="1" ht="9" customHeight="1" x14ac:dyDescent="0.15">
      <c r="A675" s="40"/>
      <c r="B675" s="43" t="s">
        <v>2</v>
      </c>
      <c r="C675" s="43"/>
      <c r="D675" s="13">
        <f>E675+F675+G675+H675+I675</f>
        <v>0</v>
      </c>
      <c r="E675" s="13">
        <f t="shared" ref="E675:F675" si="97">E683</f>
        <v>0</v>
      </c>
      <c r="F675" s="13">
        <f t="shared" si="97"/>
        <v>0</v>
      </c>
      <c r="G675" s="13">
        <f t="shared" ref="G675:I675" si="98">G683</f>
        <v>0</v>
      </c>
      <c r="H675" s="13">
        <f t="shared" si="98"/>
        <v>0</v>
      </c>
      <c r="I675" s="13">
        <f t="shared" si="98"/>
        <v>0</v>
      </c>
      <c r="J675" s="47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9"/>
    </row>
    <row r="676" spans="1:22" s="6" customFormat="1" ht="19.5" customHeight="1" x14ac:dyDescent="0.15">
      <c r="A676" s="41"/>
      <c r="B676" s="43" t="s">
        <v>3</v>
      </c>
      <c r="C676" s="43"/>
      <c r="D676" s="13">
        <f>E676+F676+G676+H676+I676</f>
        <v>0</v>
      </c>
      <c r="E676" s="13">
        <f t="shared" ref="E676:F676" si="99">E684</f>
        <v>0</v>
      </c>
      <c r="F676" s="13">
        <f t="shared" si="99"/>
        <v>0</v>
      </c>
      <c r="G676" s="13">
        <f t="shared" ref="G676:I676" si="100">G684</f>
        <v>0</v>
      </c>
      <c r="H676" s="13">
        <f t="shared" si="100"/>
        <v>0</v>
      </c>
      <c r="I676" s="13">
        <f t="shared" si="100"/>
        <v>0</v>
      </c>
      <c r="J676" s="50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2"/>
    </row>
    <row r="677" spans="1:22" s="6" customFormat="1" ht="10.5" customHeight="1" x14ac:dyDescent="0.15">
      <c r="A677" s="30" t="s">
        <v>418</v>
      </c>
      <c r="B677" s="55" t="s">
        <v>83</v>
      </c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6"/>
    </row>
    <row r="678" spans="1:22" s="6" customFormat="1" ht="10.5" customHeight="1" x14ac:dyDescent="0.15">
      <c r="A678" s="31" t="s">
        <v>30</v>
      </c>
      <c r="B678" s="34" t="s">
        <v>103</v>
      </c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</row>
    <row r="679" spans="1:22" s="6" customFormat="1" ht="84.75" customHeight="1" x14ac:dyDescent="0.15">
      <c r="A679" s="31"/>
      <c r="B679" s="57" t="s">
        <v>387</v>
      </c>
      <c r="C679" s="58" t="s">
        <v>387</v>
      </c>
      <c r="D679" s="58"/>
      <c r="E679" s="58"/>
      <c r="F679" s="58"/>
      <c r="G679" s="58"/>
      <c r="H679" s="58"/>
      <c r="I679" s="59"/>
      <c r="J679" s="36" t="s">
        <v>121</v>
      </c>
      <c r="K679" s="36"/>
      <c r="L679" s="36" t="s">
        <v>60</v>
      </c>
      <c r="M679" s="36"/>
      <c r="N679" s="36" t="s">
        <v>514</v>
      </c>
      <c r="O679" s="36" t="s">
        <v>83</v>
      </c>
      <c r="P679" s="36" t="s">
        <v>514</v>
      </c>
      <c r="Q679" s="37" t="s">
        <v>386</v>
      </c>
      <c r="R679" s="36" t="s">
        <v>11</v>
      </c>
      <c r="S679" s="36" t="s">
        <v>114</v>
      </c>
      <c r="T679" s="36" t="s">
        <v>17</v>
      </c>
      <c r="U679" s="36"/>
      <c r="V679" s="36" t="s">
        <v>502</v>
      </c>
    </row>
    <row r="680" spans="1:22" s="6" customFormat="1" ht="10.5" x14ac:dyDescent="0.15">
      <c r="A680" s="31"/>
      <c r="B680" s="38" t="s">
        <v>5</v>
      </c>
      <c r="C680" s="38" t="s">
        <v>5</v>
      </c>
      <c r="D680" s="14">
        <f>SUM(D681:D684)</f>
        <v>82764.19</v>
      </c>
      <c r="E680" s="15">
        <f t="shared" ref="E680" si="101">SUM(E681:E684)</f>
        <v>25000</v>
      </c>
      <c r="F680" s="15">
        <f t="shared" ref="F680" si="102">SUM(F681:F684)</f>
        <v>35000</v>
      </c>
      <c r="G680" s="15">
        <f t="shared" ref="G680" si="103">SUM(G681:G684)</f>
        <v>22764.19</v>
      </c>
      <c r="H680" s="15"/>
      <c r="I680" s="15"/>
      <c r="J680" s="36"/>
      <c r="K680" s="36"/>
      <c r="L680" s="36"/>
      <c r="M680" s="36"/>
      <c r="N680" s="36"/>
      <c r="O680" s="36"/>
      <c r="P680" s="36"/>
      <c r="Q680" s="37"/>
      <c r="R680" s="36"/>
      <c r="S680" s="36"/>
      <c r="T680" s="36"/>
      <c r="U680" s="36"/>
      <c r="V680" s="36"/>
    </row>
    <row r="681" spans="1:22" s="6" customFormat="1" ht="10.5" x14ac:dyDescent="0.15">
      <c r="A681" s="31"/>
      <c r="B681" s="38" t="s">
        <v>0</v>
      </c>
      <c r="C681" s="38" t="s">
        <v>0</v>
      </c>
      <c r="D681" s="14">
        <f>E681+F681+G681+H681+I681</f>
        <v>0</v>
      </c>
      <c r="E681" s="15"/>
      <c r="F681" s="15"/>
      <c r="G681" s="15"/>
      <c r="H681" s="15"/>
      <c r="I681" s="15"/>
      <c r="J681" s="36"/>
      <c r="K681" s="36"/>
      <c r="L681" s="36"/>
      <c r="M681" s="36"/>
      <c r="N681" s="36"/>
      <c r="O681" s="36"/>
      <c r="P681" s="36"/>
      <c r="Q681" s="37"/>
      <c r="R681" s="36"/>
      <c r="S681" s="36"/>
      <c r="T681" s="36"/>
      <c r="U681" s="36"/>
      <c r="V681" s="36"/>
    </row>
    <row r="682" spans="1:22" s="6" customFormat="1" ht="10.5" x14ac:dyDescent="0.15">
      <c r="A682" s="31"/>
      <c r="B682" s="38" t="s">
        <v>1</v>
      </c>
      <c r="C682" s="38" t="s">
        <v>1</v>
      </c>
      <c r="D682" s="14">
        <f>E682+F682+G682+H682+I682</f>
        <v>82764.19</v>
      </c>
      <c r="E682" s="15">
        <v>25000</v>
      </c>
      <c r="F682" s="15">
        <v>35000</v>
      </c>
      <c r="G682" s="15">
        <v>22764.19</v>
      </c>
      <c r="H682" s="15"/>
      <c r="I682" s="15"/>
      <c r="J682" s="36"/>
      <c r="K682" s="36"/>
      <c r="L682" s="36"/>
      <c r="M682" s="36"/>
      <c r="N682" s="36"/>
      <c r="O682" s="36"/>
      <c r="P682" s="36"/>
      <c r="Q682" s="37"/>
      <c r="R682" s="36"/>
      <c r="S682" s="36"/>
      <c r="T682" s="36"/>
      <c r="U682" s="36"/>
      <c r="V682" s="36"/>
    </row>
    <row r="683" spans="1:22" s="6" customFormat="1" ht="10.5" x14ac:dyDescent="0.15">
      <c r="A683" s="31"/>
      <c r="B683" s="38" t="s">
        <v>2</v>
      </c>
      <c r="C683" s="38" t="s">
        <v>2</v>
      </c>
      <c r="D683" s="14">
        <f>E683+F683+G683+H683+I683</f>
        <v>0</v>
      </c>
      <c r="E683" s="15"/>
      <c r="F683" s="15"/>
      <c r="G683" s="15"/>
      <c r="H683" s="15"/>
      <c r="I683" s="15"/>
      <c r="J683" s="36"/>
      <c r="K683" s="36"/>
      <c r="L683" s="36"/>
      <c r="M683" s="36"/>
      <c r="N683" s="36"/>
      <c r="O683" s="36"/>
      <c r="P683" s="36"/>
      <c r="Q683" s="37"/>
      <c r="R683" s="36"/>
      <c r="S683" s="36"/>
      <c r="T683" s="36"/>
      <c r="U683" s="36"/>
      <c r="V683" s="36"/>
    </row>
    <row r="684" spans="1:22" s="6" customFormat="1" ht="10.5" x14ac:dyDescent="0.15">
      <c r="A684" s="32"/>
      <c r="B684" s="38" t="s">
        <v>3</v>
      </c>
      <c r="C684" s="38" t="s">
        <v>3</v>
      </c>
      <c r="D684" s="14">
        <f>E684+F684+G684+H684+I684</f>
        <v>0</v>
      </c>
      <c r="E684" s="15"/>
      <c r="F684" s="15"/>
      <c r="G684" s="15"/>
      <c r="H684" s="15"/>
      <c r="I684" s="15"/>
      <c r="J684" s="36"/>
      <c r="K684" s="36"/>
      <c r="L684" s="36"/>
      <c r="M684" s="36"/>
      <c r="N684" s="36"/>
      <c r="O684" s="36"/>
      <c r="P684" s="36"/>
      <c r="Q684" s="37"/>
      <c r="R684" s="36"/>
      <c r="S684" s="36"/>
      <c r="T684" s="36"/>
      <c r="U684" s="36"/>
      <c r="V684" s="36"/>
    </row>
    <row r="685" spans="1:22" s="6" customFormat="1" ht="9" x14ac:dyDescent="0.15">
      <c r="A685" s="39" t="s">
        <v>70</v>
      </c>
      <c r="B685" s="42" t="s">
        <v>101</v>
      </c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</row>
    <row r="686" spans="1:22" s="6" customFormat="1" ht="9" customHeight="1" x14ac:dyDescent="0.15">
      <c r="A686" s="40"/>
      <c r="B686" s="43" t="s">
        <v>5</v>
      </c>
      <c r="C686" s="43"/>
      <c r="D686" s="13">
        <f>SUM(D687:D690)</f>
        <v>78806.518549999993</v>
      </c>
      <c r="E686" s="13">
        <f t="shared" ref="E686:I686" si="104">SUM(E687:E690)</f>
        <v>78806.518549999993</v>
      </c>
      <c r="F686" s="13">
        <f t="shared" si="104"/>
        <v>0</v>
      </c>
      <c r="G686" s="13">
        <f t="shared" si="104"/>
        <v>0</v>
      </c>
      <c r="H686" s="13">
        <f t="shared" si="104"/>
        <v>0</v>
      </c>
      <c r="I686" s="13">
        <f t="shared" si="104"/>
        <v>0</v>
      </c>
      <c r="J686" s="44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6"/>
    </row>
    <row r="687" spans="1:22" s="6" customFormat="1" ht="9" x14ac:dyDescent="0.15">
      <c r="A687" s="40"/>
      <c r="B687" s="43" t="s">
        <v>0</v>
      </c>
      <c r="C687" s="43"/>
      <c r="D687" s="13">
        <f>E687+F687+G687+H687+I687</f>
        <v>0</v>
      </c>
      <c r="E687" s="13">
        <f t="shared" ref="E687:F687" si="105">E695+E703+E711</f>
        <v>0</v>
      </c>
      <c r="F687" s="13">
        <f t="shared" si="105"/>
        <v>0</v>
      </c>
      <c r="G687" s="13">
        <f t="shared" ref="G687:I687" si="106">G695+G703+G711</f>
        <v>0</v>
      </c>
      <c r="H687" s="13">
        <f t="shared" si="106"/>
        <v>0</v>
      </c>
      <c r="I687" s="13">
        <f t="shared" si="106"/>
        <v>0</v>
      </c>
      <c r="J687" s="47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9"/>
    </row>
    <row r="688" spans="1:22" s="6" customFormat="1" ht="9" customHeight="1" x14ac:dyDescent="0.15">
      <c r="A688" s="40"/>
      <c r="B688" s="43" t="s">
        <v>1</v>
      </c>
      <c r="C688" s="43"/>
      <c r="D688" s="13">
        <f>E688+F688+G688+H688+I688</f>
        <v>78026.259999999995</v>
      </c>
      <c r="E688" s="13">
        <f t="shared" ref="E688:F688" si="107">E696+E704+E712</f>
        <v>78026.259999999995</v>
      </c>
      <c r="F688" s="13">
        <f t="shared" si="107"/>
        <v>0</v>
      </c>
      <c r="G688" s="13">
        <f t="shared" ref="G688:I688" si="108">G696+G704+G712</f>
        <v>0</v>
      </c>
      <c r="H688" s="13">
        <f t="shared" si="108"/>
        <v>0</v>
      </c>
      <c r="I688" s="13">
        <f t="shared" si="108"/>
        <v>0</v>
      </c>
      <c r="J688" s="47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9"/>
    </row>
    <row r="689" spans="1:22" s="6" customFormat="1" ht="9" customHeight="1" x14ac:dyDescent="0.15">
      <c r="A689" s="40"/>
      <c r="B689" s="43" t="s">
        <v>2</v>
      </c>
      <c r="C689" s="43"/>
      <c r="D689" s="13">
        <f>E689+F689+G689+H689+I689</f>
        <v>780.25855000000001</v>
      </c>
      <c r="E689" s="13">
        <f t="shared" ref="E689:F689" si="109">E697+E705+E713</f>
        <v>780.25855000000001</v>
      </c>
      <c r="F689" s="13">
        <f t="shared" si="109"/>
        <v>0</v>
      </c>
      <c r="G689" s="13">
        <f t="shared" ref="G689:I689" si="110">G697+G705+G713</f>
        <v>0</v>
      </c>
      <c r="H689" s="13">
        <f t="shared" si="110"/>
        <v>0</v>
      </c>
      <c r="I689" s="13">
        <f t="shared" si="110"/>
        <v>0</v>
      </c>
      <c r="J689" s="47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9"/>
    </row>
    <row r="690" spans="1:22" s="6" customFormat="1" ht="19.5" customHeight="1" x14ac:dyDescent="0.15">
      <c r="A690" s="41"/>
      <c r="B690" s="43" t="s">
        <v>3</v>
      </c>
      <c r="C690" s="43"/>
      <c r="D690" s="13">
        <f>E690+F690+G690+H690+I690</f>
        <v>0</v>
      </c>
      <c r="E690" s="13">
        <f t="shared" ref="E690:F690" si="111">E698+E706+E714</f>
        <v>0</v>
      </c>
      <c r="F690" s="13">
        <f t="shared" si="111"/>
        <v>0</v>
      </c>
      <c r="G690" s="13">
        <f t="shared" ref="G690:I690" si="112">G698+G706+G714</f>
        <v>0</v>
      </c>
      <c r="H690" s="13">
        <f t="shared" si="112"/>
        <v>0</v>
      </c>
      <c r="I690" s="13">
        <f t="shared" si="112"/>
        <v>0</v>
      </c>
      <c r="J690" s="50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2"/>
    </row>
    <row r="691" spans="1:22" s="6" customFormat="1" ht="10.5" customHeight="1" x14ac:dyDescent="0.15">
      <c r="A691" s="30" t="s">
        <v>419</v>
      </c>
      <c r="B691" s="55" t="s">
        <v>16</v>
      </c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6"/>
    </row>
    <row r="692" spans="1:22" s="6" customFormat="1" ht="10.5" customHeight="1" x14ac:dyDescent="0.15">
      <c r="A692" s="31" t="s">
        <v>30</v>
      </c>
      <c r="B692" s="34" t="s">
        <v>100</v>
      </c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</row>
    <row r="693" spans="1:22" s="6" customFormat="1" ht="66.75" customHeight="1" x14ac:dyDescent="0.15">
      <c r="A693" s="31"/>
      <c r="B693" s="57" t="s">
        <v>197</v>
      </c>
      <c r="C693" s="58" t="s">
        <v>197</v>
      </c>
      <c r="D693" s="58"/>
      <c r="E693" s="58"/>
      <c r="F693" s="58"/>
      <c r="G693" s="58"/>
      <c r="H693" s="58"/>
      <c r="I693" s="59"/>
      <c r="J693" s="36" t="s">
        <v>66</v>
      </c>
      <c r="K693" s="36"/>
      <c r="L693" s="36" t="s">
        <v>62</v>
      </c>
      <c r="M693" s="36"/>
      <c r="N693" s="36" t="s">
        <v>58</v>
      </c>
      <c r="O693" s="36"/>
      <c r="P693" s="36" t="s">
        <v>64</v>
      </c>
      <c r="Q693" s="37"/>
      <c r="R693" s="36" t="s">
        <v>9</v>
      </c>
      <c r="S693" s="36" t="s">
        <v>58</v>
      </c>
      <c r="T693" s="36" t="s">
        <v>7</v>
      </c>
      <c r="U693" s="36"/>
      <c r="V693" s="36"/>
    </row>
    <row r="694" spans="1:22" s="6" customFormat="1" ht="10.5" x14ac:dyDescent="0.15">
      <c r="A694" s="31"/>
      <c r="B694" s="38" t="s">
        <v>5</v>
      </c>
      <c r="C694" s="38" t="s">
        <v>5</v>
      </c>
      <c r="D694" s="14">
        <f>SUM(D695:D698)</f>
        <v>38206.9</v>
      </c>
      <c r="E694" s="15">
        <f>SUM(E695:E698)</f>
        <v>38206.9</v>
      </c>
      <c r="F694" s="15"/>
      <c r="G694" s="15"/>
      <c r="H694" s="15"/>
      <c r="I694" s="15"/>
      <c r="J694" s="36"/>
      <c r="K694" s="36"/>
      <c r="L694" s="36"/>
      <c r="M694" s="36"/>
      <c r="N694" s="36"/>
      <c r="O694" s="36"/>
      <c r="P694" s="36"/>
      <c r="Q694" s="37"/>
      <c r="R694" s="36"/>
      <c r="S694" s="36"/>
      <c r="T694" s="36"/>
      <c r="U694" s="36"/>
      <c r="V694" s="36"/>
    </row>
    <row r="695" spans="1:22" s="6" customFormat="1" ht="10.5" x14ac:dyDescent="0.15">
      <c r="A695" s="31"/>
      <c r="B695" s="38" t="s">
        <v>0</v>
      </c>
      <c r="C695" s="38" t="s">
        <v>0</v>
      </c>
      <c r="D695" s="14">
        <f>E695+F695+G695+H695+I695</f>
        <v>0</v>
      </c>
      <c r="E695" s="15"/>
      <c r="F695" s="15"/>
      <c r="G695" s="15"/>
      <c r="H695" s="15"/>
      <c r="I695" s="15"/>
      <c r="J695" s="36"/>
      <c r="K695" s="36"/>
      <c r="L695" s="36"/>
      <c r="M695" s="36"/>
      <c r="N695" s="36"/>
      <c r="O695" s="36"/>
      <c r="P695" s="36"/>
      <c r="Q695" s="37"/>
      <c r="R695" s="36"/>
      <c r="S695" s="36"/>
      <c r="T695" s="36"/>
      <c r="U695" s="36"/>
      <c r="V695" s="36"/>
    </row>
    <row r="696" spans="1:22" s="6" customFormat="1" ht="10.5" x14ac:dyDescent="0.15">
      <c r="A696" s="31"/>
      <c r="B696" s="38" t="s">
        <v>1</v>
      </c>
      <c r="C696" s="38" t="s">
        <v>1</v>
      </c>
      <c r="D696" s="14">
        <f>E696+F696+G696+H696+I696</f>
        <v>37828.6</v>
      </c>
      <c r="E696" s="15">
        <v>37828.6</v>
      </c>
      <c r="F696" s="15"/>
      <c r="G696" s="15"/>
      <c r="H696" s="15"/>
      <c r="I696" s="15"/>
      <c r="J696" s="36"/>
      <c r="K696" s="36"/>
      <c r="L696" s="36"/>
      <c r="M696" s="36"/>
      <c r="N696" s="36"/>
      <c r="O696" s="36"/>
      <c r="P696" s="36"/>
      <c r="Q696" s="37"/>
      <c r="R696" s="36"/>
      <c r="S696" s="36"/>
      <c r="T696" s="36"/>
      <c r="U696" s="36"/>
      <c r="V696" s="36"/>
    </row>
    <row r="697" spans="1:22" s="6" customFormat="1" ht="10.5" x14ac:dyDescent="0.15">
      <c r="A697" s="31"/>
      <c r="B697" s="38" t="s">
        <v>2</v>
      </c>
      <c r="C697" s="38" t="s">
        <v>2</v>
      </c>
      <c r="D697" s="14">
        <f>E697+F697+G697+H697+I697</f>
        <v>378.3</v>
      </c>
      <c r="E697" s="15">
        <v>378.3</v>
      </c>
      <c r="F697" s="15"/>
      <c r="G697" s="15"/>
      <c r="H697" s="15"/>
      <c r="I697" s="15"/>
      <c r="J697" s="36"/>
      <c r="K697" s="36"/>
      <c r="L697" s="36"/>
      <c r="M697" s="36"/>
      <c r="N697" s="36"/>
      <c r="O697" s="36"/>
      <c r="P697" s="36"/>
      <c r="Q697" s="37"/>
      <c r="R697" s="36"/>
      <c r="S697" s="36"/>
      <c r="T697" s="36"/>
      <c r="U697" s="36"/>
      <c r="V697" s="36"/>
    </row>
    <row r="698" spans="1:22" s="6" customFormat="1" ht="10.5" x14ac:dyDescent="0.15">
      <c r="A698" s="32"/>
      <c r="B698" s="38" t="s">
        <v>3</v>
      </c>
      <c r="C698" s="38" t="s">
        <v>3</v>
      </c>
      <c r="D698" s="14">
        <f>E698+F698+G698+H698+I698</f>
        <v>0</v>
      </c>
      <c r="E698" s="15"/>
      <c r="F698" s="15"/>
      <c r="G698" s="15"/>
      <c r="H698" s="15"/>
      <c r="I698" s="15"/>
      <c r="J698" s="36"/>
      <c r="K698" s="36"/>
      <c r="L698" s="36"/>
      <c r="M698" s="36"/>
      <c r="N698" s="36"/>
      <c r="O698" s="36"/>
      <c r="P698" s="36"/>
      <c r="Q698" s="37"/>
      <c r="R698" s="36"/>
      <c r="S698" s="36"/>
      <c r="T698" s="36"/>
      <c r="U698" s="36"/>
      <c r="V698" s="36"/>
    </row>
    <row r="699" spans="1:22" s="6" customFormat="1" ht="10.5" customHeight="1" x14ac:dyDescent="0.15">
      <c r="A699" s="30" t="s">
        <v>420</v>
      </c>
      <c r="B699" s="55" t="s">
        <v>16</v>
      </c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6"/>
    </row>
    <row r="700" spans="1:22" s="6" customFormat="1" ht="10.5" customHeight="1" x14ac:dyDescent="0.15">
      <c r="A700" s="31" t="s">
        <v>30</v>
      </c>
      <c r="B700" s="34" t="s">
        <v>100</v>
      </c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</row>
    <row r="701" spans="1:22" s="6" customFormat="1" ht="63.75" customHeight="1" x14ac:dyDescent="0.15">
      <c r="A701" s="31"/>
      <c r="B701" s="57" t="s">
        <v>283</v>
      </c>
      <c r="C701" s="58" t="s">
        <v>283</v>
      </c>
      <c r="D701" s="58"/>
      <c r="E701" s="58"/>
      <c r="F701" s="58"/>
      <c r="G701" s="58"/>
      <c r="H701" s="58"/>
      <c r="I701" s="59"/>
      <c r="J701" s="36" t="s">
        <v>66</v>
      </c>
      <c r="K701" s="36"/>
      <c r="L701" s="36" t="s">
        <v>62</v>
      </c>
      <c r="M701" s="36"/>
      <c r="N701" s="36" t="s">
        <v>58</v>
      </c>
      <c r="O701" s="36"/>
      <c r="P701" s="36" t="s">
        <v>64</v>
      </c>
      <c r="Q701" s="37"/>
      <c r="R701" s="36" t="s">
        <v>9</v>
      </c>
      <c r="S701" s="36" t="s">
        <v>58</v>
      </c>
      <c r="T701" s="36" t="s">
        <v>7</v>
      </c>
      <c r="U701" s="36"/>
      <c r="V701" s="36"/>
    </row>
    <row r="702" spans="1:22" s="6" customFormat="1" ht="10.5" x14ac:dyDescent="0.15">
      <c r="A702" s="31"/>
      <c r="B702" s="38" t="s">
        <v>5</v>
      </c>
      <c r="C702" s="38" t="s">
        <v>5</v>
      </c>
      <c r="D702" s="14">
        <f>SUM(D703:D706)</f>
        <v>30837.1</v>
      </c>
      <c r="E702" s="15">
        <f>SUM(E703:E706)</f>
        <v>30837.1</v>
      </c>
      <c r="F702" s="15"/>
      <c r="G702" s="15"/>
      <c r="H702" s="15"/>
      <c r="I702" s="15"/>
      <c r="J702" s="36"/>
      <c r="K702" s="36"/>
      <c r="L702" s="36"/>
      <c r="M702" s="36"/>
      <c r="N702" s="36"/>
      <c r="O702" s="36"/>
      <c r="P702" s="36"/>
      <c r="Q702" s="37"/>
      <c r="R702" s="36"/>
      <c r="S702" s="36"/>
      <c r="T702" s="36"/>
      <c r="U702" s="36"/>
      <c r="V702" s="36"/>
    </row>
    <row r="703" spans="1:22" s="6" customFormat="1" ht="10.5" x14ac:dyDescent="0.15">
      <c r="A703" s="31"/>
      <c r="B703" s="38" t="s">
        <v>0</v>
      </c>
      <c r="C703" s="38" t="s">
        <v>0</v>
      </c>
      <c r="D703" s="14">
        <f>E703+F703+G703+H703+I703</f>
        <v>0</v>
      </c>
      <c r="E703" s="15"/>
      <c r="F703" s="15"/>
      <c r="G703" s="15"/>
      <c r="H703" s="15"/>
      <c r="I703" s="15"/>
      <c r="J703" s="36"/>
      <c r="K703" s="36"/>
      <c r="L703" s="36"/>
      <c r="M703" s="36"/>
      <c r="N703" s="36"/>
      <c r="O703" s="36"/>
      <c r="P703" s="36"/>
      <c r="Q703" s="37"/>
      <c r="R703" s="36"/>
      <c r="S703" s="36"/>
      <c r="T703" s="36"/>
      <c r="U703" s="36"/>
      <c r="V703" s="36"/>
    </row>
    <row r="704" spans="1:22" s="6" customFormat="1" ht="10.5" x14ac:dyDescent="0.15">
      <c r="A704" s="31"/>
      <c r="B704" s="38" t="s">
        <v>1</v>
      </c>
      <c r="C704" s="38" t="s">
        <v>1</v>
      </c>
      <c r="D704" s="14">
        <f>E704+F704+G704+H704+I704</f>
        <v>30531.8</v>
      </c>
      <c r="E704" s="15">
        <v>30531.8</v>
      </c>
      <c r="F704" s="15"/>
      <c r="G704" s="15"/>
      <c r="H704" s="15"/>
      <c r="I704" s="15"/>
      <c r="J704" s="36"/>
      <c r="K704" s="36"/>
      <c r="L704" s="36"/>
      <c r="M704" s="36"/>
      <c r="N704" s="36"/>
      <c r="O704" s="36"/>
      <c r="P704" s="36"/>
      <c r="Q704" s="37"/>
      <c r="R704" s="36"/>
      <c r="S704" s="36"/>
      <c r="T704" s="36"/>
      <c r="U704" s="36"/>
      <c r="V704" s="36"/>
    </row>
    <row r="705" spans="1:22" s="6" customFormat="1" ht="10.5" x14ac:dyDescent="0.15">
      <c r="A705" s="31"/>
      <c r="B705" s="38" t="s">
        <v>2</v>
      </c>
      <c r="C705" s="38" t="s">
        <v>2</v>
      </c>
      <c r="D705" s="14">
        <f>E705+F705+G705+H705+I705</f>
        <v>305.3</v>
      </c>
      <c r="E705" s="15">
        <v>305.3</v>
      </c>
      <c r="F705" s="15"/>
      <c r="G705" s="15"/>
      <c r="H705" s="15"/>
      <c r="I705" s="15"/>
      <c r="J705" s="36"/>
      <c r="K705" s="36"/>
      <c r="L705" s="36"/>
      <c r="M705" s="36"/>
      <c r="N705" s="36"/>
      <c r="O705" s="36"/>
      <c r="P705" s="36"/>
      <c r="Q705" s="37"/>
      <c r="R705" s="36"/>
      <c r="S705" s="36"/>
      <c r="T705" s="36"/>
      <c r="U705" s="36"/>
      <c r="V705" s="36"/>
    </row>
    <row r="706" spans="1:22" s="6" customFormat="1" ht="10.5" x14ac:dyDescent="0.15">
      <c r="A706" s="32"/>
      <c r="B706" s="38" t="s">
        <v>3</v>
      </c>
      <c r="C706" s="38" t="s">
        <v>3</v>
      </c>
      <c r="D706" s="14">
        <f>E706+F706+G706+H706+I706</f>
        <v>0</v>
      </c>
      <c r="E706" s="15"/>
      <c r="F706" s="15"/>
      <c r="G706" s="15"/>
      <c r="H706" s="15"/>
      <c r="I706" s="15"/>
      <c r="J706" s="36"/>
      <c r="K706" s="36"/>
      <c r="L706" s="36"/>
      <c r="M706" s="36"/>
      <c r="N706" s="36"/>
      <c r="O706" s="36"/>
      <c r="P706" s="36"/>
      <c r="Q706" s="37"/>
      <c r="R706" s="36"/>
      <c r="S706" s="36"/>
      <c r="T706" s="36"/>
      <c r="U706" s="36"/>
      <c r="V706" s="36"/>
    </row>
    <row r="707" spans="1:22" s="6" customFormat="1" ht="10.5" customHeight="1" x14ac:dyDescent="0.15">
      <c r="A707" s="30" t="s">
        <v>421</v>
      </c>
      <c r="B707" s="55" t="s">
        <v>16</v>
      </c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6"/>
    </row>
    <row r="708" spans="1:22" s="6" customFormat="1" ht="10.5" customHeight="1" x14ac:dyDescent="0.15">
      <c r="A708" s="31" t="s">
        <v>30</v>
      </c>
      <c r="B708" s="34" t="s">
        <v>100</v>
      </c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</row>
    <row r="709" spans="1:22" s="6" customFormat="1" ht="63.75" customHeight="1" x14ac:dyDescent="0.15">
      <c r="A709" s="31"/>
      <c r="B709" s="57" t="s">
        <v>198</v>
      </c>
      <c r="C709" s="58" t="s">
        <v>198</v>
      </c>
      <c r="D709" s="58"/>
      <c r="E709" s="58"/>
      <c r="F709" s="58"/>
      <c r="G709" s="58"/>
      <c r="H709" s="58"/>
      <c r="I709" s="59"/>
      <c r="J709" s="36" t="s">
        <v>66</v>
      </c>
      <c r="K709" s="36"/>
      <c r="L709" s="36" t="s">
        <v>62</v>
      </c>
      <c r="M709" s="36"/>
      <c r="N709" s="36" t="s">
        <v>199</v>
      </c>
      <c r="O709" s="36" t="s">
        <v>199</v>
      </c>
      <c r="P709" s="36" t="s">
        <v>199</v>
      </c>
      <c r="Q709" s="37"/>
      <c r="R709" s="36" t="s">
        <v>9</v>
      </c>
      <c r="S709" s="36" t="s">
        <v>200</v>
      </c>
      <c r="T709" s="36" t="s">
        <v>7</v>
      </c>
      <c r="U709" s="36"/>
      <c r="V709" s="36"/>
    </row>
    <row r="710" spans="1:22" s="6" customFormat="1" ht="10.5" x14ac:dyDescent="0.15">
      <c r="A710" s="31"/>
      <c r="B710" s="38" t="s">
        <v>5</v>
      </c>
      <c r="C710" s="38" t="s">
        <v>5</v>
      </c>
      <c r="D710" s="14">
        <f>SUM(D711:D714)</f>
        <v>9762.5185500000007</v>
      </c>
      <c r="E710" s="15">
        <f>SUM(E711:E714)</f>
        <v>9762.5185500000007</v>
      </c>
      <c r="F710" s="15"/>
      <c r="G710" s="15"/>
      <c r="H710" s="15"/>
      <c r="I710" s="15"/>
      <c r="J710" s="36"/>
      <c r="K710" s="36"/>
      <c r="L710" s="36"/>
      <c r="M710" s="36"/>
      <c r="N710" s="36"/>
      <c r="O710" s="36"/>
      <c r="P710" s="36"/>
      <c r="Q710" s="37"/>
      <c r="R710" s="36"/>
      <c r="S710" s="36"/>
      <c r="T710" s="36"/>
      <c r="U710" s="36"/>
      <c r="V710" s="36"/>
    </row>
    <row r="711" spans="1:22" s="6" customFormat="1" ht="10.5" x14ac:dyDescent="0.15">
      <c r="A711" s="31"/>
      <c r="B711" s="38" t="s">
        <v>0</v>
      </c>
      <c r="C711" s="38" t="s">
        <v>0</v>
      </c>
      <c r="D711" s="14">
        <f>E711+F711+G711+H711+I711</f>
        <v>0</v>
      </c>
      <c r="E711" s="15"/>
      <c r="F711" s="15"/>
      <c r="G711" s="15"/>
      <c r="H711" s="15"/>
      <c r="I711" s="15"/>
      <c r="J711" s="36"/>
      <c r="K711" s="36"/>
      <c r="L711" s="36"/>
      <c r="M711" s="36"/>
      <c r="N711" s="36"/>
      <c r="O711" s="36"/>
      <c r="P711" s="36"/>
      <c r="Q711" s="37"/>
      <c r="R711" s="36"/>
      <c r="S711" s="36"/>
      <c r="T711" s="36"/>
      <c r="U711" s="36"/>
      <c r="V711" s="36"/>
    </row>
    <row r="712" spans="1:22" s="6" customFormat="1" ht="10.5" x14ac:dyDescent="0.15">
      <c r="A712" s="31"/>
      <c r="B712" s="38" t="s">
        <v>1</v>
      </c>
      <c r="C712" s="38" t="s">
        <v>1</v>
      </c>
      <c r="D712" s="14">
        <f>E712+F712+G712+H712+I712</f>
        <v>9665.86</v>
      </c>
      <c r="E712" s="15">
        <v>9665.86</v>
      </c>
      <c r="F712" s="15"/>
      <c r="G712" s="15"/>
      <c r="H712" s="15"/>
      <c r="I712" s="15"/>
      <c r="J712" s="36"/>
      <c r="K712" s="36"/>
      <c r="L712" s="36"/>
      <c r="M712" s="36"/>
      <c r="N712" s="36"/>
      <c r="O712" s="36"/>
      <c r="P712" s="36"/>
      <c r="Q712" s="37"/>
      <c r="R712" s="36"/>
      <c r="S712" s="36"/>
      <c r="T712" s="36"/>
      <c r="U712" s="36"/>
      <c r="V712" s="36"/>
    </row>
    <row r="713" spans="1:22" s="6" customFormat="1" ht="10.5" x14ac:dyDescent="0.15">
      <c r="A713" s="31"/>
      <c r="B713" s="38" t="s">
        <v>2</v>
      </c>
      <c r="C713" s="38" t="s">
        <v>2</v>
      </c>
      <c r="D713" s="14">
        <f>E713+F713+G713+H713+I713</f>
        <v>96.658549999999991</v>
      </c>
      <c r="E713" s="15">
        <v>96.658549999999991</v>
      </c>
      <c r="F713" s="15"/>
      <c r="G713" s="15"/>
      <c r="H713" s="15"/>
      <c r="I713" s="15"/>
      <c r="J713" s="36"/>
      <c r="K713" s="36"/>
      <c r="L713" s="36"/>
      <c r="M713" s="36"/>
      <c r="N713" s="36"/>
      <c r="O713" s="36"/>
      <c r="P713" s="36"/>
      <c r="Q713" s="37"/>
      <c r="R713" s="36"/>
      <c r="S713" s="36"/>
      <c r="T713" s="36"/>
      <c r="U713" s="36"/>
      <c r="V713" s="36"/>
    </row>
    <row r="714" spans="1:22" s="6" customFormat="1" ht="10.5" x14ac:dyDescent="0.15">
      <c r="A714" s="32"/>
      <c r="B714" s="38" t="s">
        <v>3</v>
      </c>
      <c r="C714" s="38" t="s">
        <v>3</v>
      </c>
      <c r="D714" s="14">
        <f>E714+F714+G714+H714+I714</f>
        <v>0</v>
      </c>
      <c r="E714" s="15"/>
      <c r="F714" s="15"/>
      <c r="G714" s="15"/>
      <c r="H714" s="15"/>
      <c r="I714" s="15"/>
      <c r="J714" s="36"/>
      <c r="K714" s="36"/>
      <c r="L714" s="36"/>
      <c r="M714" s="36"/>
      <c r="N714" s="36"/>
      <c r="O714" s="36"/>
      <c r="P714" s="36"/>
      <c r="Q714" s="37"/>
      <c r="R714" s="36"/>
      <c r="S714" s="36"/>
      <c r="T714" s="36"/>
      <c r="U714" s="36"/>
      <c r="V714" s="36"/>
    </row>
    <row r="715" spans="1:22" s="6" customFormat="1" ht="9" x14ac:dyDescent="0.15">
      <c r="A715" s="39" t="s">
        <v>56</v>
      </c>
      <c r="B715" s="42" t="s">
        <v>144</v>
      </c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</row>
    <row r="716" spans="1:22" s="6" customFormat="1" ht="9" customHeight="1" x14ac:dyDescent="0.15">
      <c r="A716" s="40"/>
      <c r="B716" s="43" t="s">
        <v>5</v>
      </c>
      <c r="C716" s="43"/>
      <c r="D716" s="13">
        <f>SUM(D717:D720)</f>
        <v>30000</v>
      </c>
      <c r="E716" s="13">
        <f t="shared" ref="E716:F716" si="113">E724+E732+E740</f>
        <v>30000</v>
      </c>
      <c r="F716" s="13">
        <f t="shared" si="113"/>
        <v>0</v>
      </c>
      <c r="G716" s="13">
        <f t="shared" ref="G716:I716" si="114">G724+G732+G740</f>
        <v>0</v>
      </c>
      <c r="H716" s="13">
        <f t="shared" si="114"/>
        <v>0</v>
      </c>
      <c r="I716" s="13">
        <f t="shared" si="114"/>
        <v>0</v>
      </c>
      <c r="J716" s="44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6"/>
    </row>
    <row r="717" spans="1:22" s="6" customFormat="1" ht="9" x14ac:dyDescent="0.15">
      <c r="A717" s="40"/>
      <c r="B717" s="43" t="s">
        <v>0</v>
      </c>
      <c r="C717" s="43"/>
      <c r="D717" s="13">
        <f>E717+F717+G717+H717+I717</f>
        <v>0</v>
      </c>
      <c r="E717" s="13">
        <f t="shared" ref="E717:F717" si="115">E725+E733+E741</f>
        <v>0</v>
      </c>
      <c r="F717" s="13">
        <f t="shared" si="115"/>
        <v>0</v>
      </c>
      <c r="G717" s="13">
        <f t="shared" ref="G717:I717" si="116">G725+G733+G741</f>
        <v>0</v>
      </c>
      <c r="H717" s="13">
        <f t="shared" si="116"/>
        <v>0</v>
      </c>
      <c r="I717" s="13">
        <f t="shared" si="116"/>
        <v>0</v>
      </c>
      <c r="J717" s="47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9"/>
    </row>
    <row r="718" spans="1:22" s="6" customFormat="1" ht="9" customHeight="1" x14ac:dyDescent="0.15">
      <c r="A718" s="40"/>
      <c r="B718" s="43" t="s">
        <v>1</v>
      </c>
      <c r="C718" s="43"/>
      <c r="D718" s="13">
        <f>E718+F718+G718+H718+I718</f>
        <v>30000</v>
      </c>
      <c r="E718" s="13">
        <f>E726+E734+E742</f>
        <v>30000</v>
      </c>
      <c r="F718" s="13">
        <f t="shared" ref="F718" si="117">F726+F734+F742</f>
        <v>0</v>
      </c>
      <c r="G718" s="13">
        <f t="shared" ref="G718:I718" si="118">G726+G734+G742</f>
        <v>0</v>
      </c>
      <c r="H718" s="13">
        <f t="shared" si="118"/>
        <v>0</v>
      </c>
      <c r="I718" s="13">
        <f t="shared" si="118"/>
        <v>0</v>
      </c>
      <c r="J718" s="47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9"/>
    </row>
    <row r="719" spans="1:22" s="6" customFormat="1" ht="9" customHeight="1" x14ac:dyDescent="0.15">
      <c r="A719" s="40"/>
      <c r="B719" s="43" t="s">
        <v>2</v>
      </c>
      <c r="C719" s="43"/>
      <c r="D719" s="13">
        <f>E719+F719+G719+H719+I719</f>
        <v>0</v>
      </c>
      <c r="E719" s="13">
        <f t="shared" ref="E719:F719" si="119">E727+E735+E743</f>
        <v>0</v>
      </c>
      <c r="F719" s="13">
        <f t="shared" si="119"/>
        <v>0</v>
      </c>
      <c r="G719" s="13">
        <f t="shared" ref="G719:I719" si="120">G727+G735+G743</f>
        <v>0</v>
      </c>
      <c r="H719" s="13">
        <f t="shared" si="120"/>
        <v>0</v>
      </c>
      <c r="I719" s="13">
        <f t="shared" si="120"/>
        <v>0</v>
      </c>
      <c r="J719" s="47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9"/>
    </row>
    <row r="720" spans="1:22" s="6" customFormat="1" ht="19.5" customHeight="1" x14ac:dyDescent="0.15">
      <c r="A720" s="41"/>
      <c r="B720" s="43" t="s">
        <v>3</v>
      </c>
      <c r="C720" s="43"/>
      <c r="D720" s="13">
        <f>E720+F720+G720+H720+I720</f>
        <v>0</v>
      </c>
      <c r="E720" s="13">
        <f t="shared" ref="E720:F720" si="121">E728+E736+E744</f>
        <v>0</v>
      </c>
      <c r="F720" s="13">
        <f t="shared" si="121"/>
        <v>0</v>
      </c>
      <c r="G720" s="13">
        <f t="shared" ref="G720:I720" si="122">G728+G736+G744</f>
        <v>0</v>
      </c>
      <c r="H720" s="13">
        <f t="shared" si="122"/>
        <v>0</v>
      </c>
      <c r="I720" s="13">
        <f t="shared" si="122"/>
        <v>0</v>
      </c>
      <c r="J720" s="50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2"/>
    </row>
    <row r="721" spans="1:22" s="6" customFormat="1" ht="10.5" customHeight="1" x14ac:dyDescent="0.15">
      <c r="A721" s="30" t="s">
        <v>57</v>
      </c>
      <c r="B721" s="55" t="s">
        <v>108</v>
      </c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6"/>
    </row>
    <row r="722" spans="1:22" s="6" customFormat="1" ht="10.5" customHeight="1" x14ac:dyDescent="0.15">
      <c r="A722" s="31" t="s">
        <v>30</v>
      </c>
      <c r="B722" s="34" t="s">
        <v>284</v>
      </c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</row>
    <row r="723" spans="1:22" s="6" customFormat="1" ht="68.25" customHeight="1" x14ac:dyDescent="0.15">
      <c r="A723" s="31"/>
      <c r="B723" s="57" t="s">
        <v>383</v>
      </c>
      <c r="C723" s="58" t="s">
        <v>383</v>
      </c>
      <c r="D723" s="58"/>
      <c r="E723" s="58"/>
      <c r="F723" s="58"/>
      <c r="G723" s="58"/>
      <c r="H723" s="58"/>
      <c r="I723" s="59"/>
      <c r="J723" s="36" t="s">
        <v>397</v>
      </c>
      <c r="K723" s="36" t="s">
        <v>424</v>
      </c>
      <c r="L723" s="36" t="s">
        <v>60</v>
      </c>
      <c r="M723" s="36"/>
      <c r="N723" s="36" t="s">
        <v>515</v>
      </c>
      <c r="O723" s="36" t="s">
        <v>108</v>
      </c>
      <c r="P723" s="36" t="s">
        <v>515</v>
      </c>
      <c r="Q723" s="37">
        <v>16000</v>
      </c>
      <c r="R723" s="36" t="s">
        <v>9</v>
      </c>
      <c r="S723" s="36" t="s">
        <v>116</v>
      </c>
      <c r="T723" s="36" t="s">
        <v>176</v>
      </c>
      <c r="U723" s="36"/>
      <c r="V723" s="36"/>
    </row>
    <row r="724" spans="1:22" s="6" customFormat="1" ht="10.5" x14ac:dyDescent="0.15">
      <c r="A724" s="31"/>
      <c r="B724" s="38" t="s">
        <v>5</v>
      </c>
      <c r="C724" s="38" t="s">
        <v>5</v>
      </c>
      <c r="D724" s="14">
        <f>SUM(D725:D728)</f>
        <v>10000</v>
      </c>
      <c r="E724" s="15">
        <f>SUM(E725:E728)</f>
        <v>10000</v>
      </c>
      <c r="F724" s="15"/>
      <c r="G724" s="15"/>
      <c r="H724" s="15"/>
      <c r="I724" s="15"/>
      <c r="J724" s="36"/>
      <c r="K724" s="36"/>
      <c r="L724" s="36"/>
      <c r="M724" s="36"/>
      <c r="N724" s="36"/>
      <c r="O724" s="36"/>
      <c r="P724" s="36"/>
      <c r="Q724" s="37"/>
      <c r="R724" s="36"/>
      <c r="S724" s="36"/>
      <c r="T724" s="36"/>
      <c r="U724" s="36"/>
      <c r="V724" s="36"/>
    </row>
    <row r="725" spans="1:22" s="6" customFormat="1" ht="10.5" x14ac:dyDescent="0.15">
      <c r="A725" s="31"/>
      <c r="B725" s="38" t="s">
        <v>0</v>
      </c>
      <c r="C725" s="38" t="s">
        <v>0</v>
      </c>
      <c r="D725" s="14">
        <f>E725+F725+G725+H725+I725</f>
        <v>0</v>
      </c>
      <c r="E725" s="15"/>
      <c r="F725" s="15"/>
      <c r="G725" s="15"/>
      <c r="H725" s="15"/>
      <c r="I725" s="15"/>
      <c r="J725" s="36"/>
      <c r="K725" s="36"/>
      <c r="L725" s="36"/>
      <c r="M725" s="36"/>
      <c r="N725" s="36"/>
      <c r="O725" s="36"/>
      <c r="P725" s="36"/>
      <c r="Q725" s="37"/>
      <c r="R725" s="36"/>
      <c r="S725" s="36"/>
      <c r="T725" s="36"/>
      <c r="U725" s="36"/>
      <c r="V725" s="36"/>
    </row>
    <row r="726" spans="1:22" s="6" customFormat="1" ht="10.5" x14ac:dyDescent="0.15">
      <c r="A726" s="31"/>
      <c r="B726" s="38" t="s">
        <v>1</v>
      </c>
      <c r="C726" s="38" t="s">
        <v>1</v>
      </c>
      <c r="D726" s="14">
        <f>E726+F726+G726+H726+I726</f>
        <v>10000</v>
      </c>
      <c r="E726" s="15">
        <v>10000</v>
      </c>
      <c r="F726" s="15"/>
      <c r="G726" s="15"/>
      <c r="H726" s="15"/>
      <c r="I726" s="15"/>
      <c r="J726" s="36"/>
      <c r="K726" s="36"/>
      <c r="L726" s="36"/>
      <c r="M726" s="36"/>
      <c r="N726" s="36"/>
      <c r="O726" s="36"/>
      <c r="P726" s="36"/>
      <c r="Q726" s="37"/>
      <c r="R726" s="36"/>
      <c r="S726" s="36"/>
      <c r="T726" s="36"/>
      <c r="U726" s="36"/>
      <c r="V726" s="36"/>
    </row>
    <row r="727" spans="1:22" s="6" customFormat="1" ht="10.5" x14ac:dyDescent="0.15">
      <c r="A727" s="31"/>
      <c r="B727" s="38" t="s">
        <v>2</v>
      </c>
      <c r="C727" s="38" t="s">
        <v>2</v>
      </c>
      <c r="D727" s="14">
        <f>E727+F727+G727+H727+I727</f>
        <v>0</v>
      </c>
      <c r="E727" s="15"/>
      <c r="F727" s="15"/>
      <c r="G727" s="15"/>
      <c r="H727" s="15"/>
      <c r="I727" s="15"/>
      <c r="J727" s="36"/>
      <c r="K727" s="36"/>
      <c r="L727" s="36"/>
      <c r="M727" s="36"/>
      <c r="N727" s="36"/>
      <c r="O727" s="36"/>
      <c r="P727" s="36"/>
      <c r="Q727" s="37"/>
      <c r="R727" s="36"/>
      <c r="S727" s="36"/>
      <c r="T727" s="36"/>
      <c r="U727" s="36"/>
      <c r="V727" s="36"/>
    </row>
    <row r="728" spans="1:22" s="6" customFormat="1" ht="10.5" x14ac:dyDescent="0.15">
      <c r="A728" s="32"/>
      <c r="B728" s="38" t="s">
        <v>3</v>
      </c>
      <c r="C728" s="38" t="s">
        <v>3</v>
      </c>
      <c r="D728" s="14">
        <f>E728+F728+G728+H728+I728</f>
        <v>0</v>
      </c>
      <c r="E728" s="15"/>
      <c r="F728" s="15"/>
      <c r="G728" s="15"/>
      <c r="H728" s="15"/>
      <c r="I728" s="15"/>
      <c r="J728" s="36"/>
      <c r="K728" s="36"/>
      <c r="L728" s="36"/>
      <c r="M728" s="36"/>
      <c r="N728" s="36"/>
      <c r="O728" s="36"/>
      <c r="P728" s="36"/>
      <c r="Q728" s="37"/>
      <c r="R728" s="36"/>
      <c r="S728" s="36"/>
      <c r="T728" s="36"/>
      <c r="U728" s="36"/>
      <c r="V728" s="36"/>
    </row>
    <row r="729" spans="1:22" s="6" customFormat="1" ht="10.5" customHeight="1" x14ac:dyDescent="0.15">
      <c r="A729" s="30" t="s">
        <v>422</v>
      </c>
      <c r="B729" s="55" t="s">
        <v>108</v>
      </c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6"/>
    </row>
    <row r="730" spans="1:22" s="6" customFormat="1" ht="10.5" customHeight="1" x14ac:dyDescent="0.15">
      <c r="A730" s="31" t="s">
        <v>30</v>
      </c>
      <c r="B730" s="34" t="s">
        <v>284</v>
      </c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</row>
    <row r="731" spans="1:22" s="6" customFormat="1" ht="60.75" customHeight="1" x14ac:dyDescent="0.15">
      <c r="A731" s="31"/>
      <c r="B731" s="57" t="s">
        <v>384</v>
      </c>
      <c r="C731" s="58" t="s">
        <v>384</v>
      </c>
      <c r="D731" s="58"/>
      <c r="E731" s="58"/>
      <c r="F731" s="58"/>
      <c r="G731" s="58"/>
      <c r="H731" s="58"/>
      <c r="I731" s="59"/>
      <c r="J731" s="36" t="s">
        <v>397</v>
      </c>
      <c r="K731" s="36" t="s">
        <v>424</v>
      </c>
      <c r="L731" s="36" t="s">
        <v>60</v>
      </c>
      <c r="M731" s="36"/>
      <c r="N731" s="36" t="s">
        <v>515</v>
      </c>
      <c r="O731" s="36" t="s">
        <v>108</v>
      </c>
      <c r="P731" s="36" t="s">
        <v>515</v>
      </c>
      <c r="Q731" s="37">
        <v>16000</v>
      </c>
      <c r="R731" s="36" t="s">
        <v>9</v>
      </c>
      <c r="S731" s="36" t="s">
        <v>228</v>
      </c>
      <c r="T731" s="36" t="s">
        <v>176</v>
      </c>
      <c r="U731" s="36"/>
      <c r="V731" s="36"/>
    </row>
    <row r="732" spans="1:22" s="6" customFormat="1" ht="10.5" x14ac:dyDescent="0.15">
      <c r="A732" s="31"/>
      <c r="B732" s="38" t="s">
        <v>5</v>
      </c>
      <c r="C732" s="38" t="s">
        <v>5</v>
      </c>
      <c r="D732" s="14">
        <f>SUM(D733:D736)</f>
        <v>10000</v>
      </c>
      <c r="E732" s="15">
        <f>SUM(E733:E736)</f>
        <v>10000</v>
      </c>
      <c r="F732" s="15"/>
      <c r="G732" s="15"/>
      <c r="H732" s="15"/>
      <c r="I732" s="15"/>
      <c r="J732" s="36"/>
      <c r="K732" s="36"/>
      <c r="L732" s="36"/>
      <c r="M732" s="36"/>
      <c r="N732" s="36"/>
      <c r="O732" s="36"/>
      <c r="P732" s="36"/>
      <c r="Q732" s="37"/>
      <c r="R732" s="36"/>
      <c r="S732" s="36"/>
      <c r="T732" s="36"/>
      <c r="U732" s="36"/>
      <c r="V732" s="36"/>
    </row>
    <row r="733" spans="1:22" s="6" customFormat="1" ht="10.5" x14ac:dyDescent="0.15">
      <c r="A733" s="31"/>
      <c r="B733" s="38" t="s">
        <v>0</v>
      </c>
      <c r="C733" s="38" t="s">
        <v>0</v>
      </c>
      <c r="D733" s="14">
        <f>E733+F733+G733+H733+I733</f>
        <v>0</v>
      </c>
      <c r="E733" s="15"/>
      <c r="F733" s="15"/>
      <c r="G733" s="15"/>
      <c r="H733" s="15"/>
      <c r="I733" s="15"/>
      <c r="J733" s="36"/>
      <c r="K733" s="36"/>
      <c r="L733" s="36"/>
      <c r="M733" s="36"/>
      <c r="N733" s="36"/>
      <c r="O733" s="36"/>
      <c r="P733" s="36"/>
      <c r="Q733" s="37"/>
      <c r="R733" s="36"/>
      <c r="S733" s="36"/>
      <c r="T733" s="36"/>
      <c r="U733" s="36"/>
      <c r="V733" s="36"/>
    </row>
    <row r="734" spans="1:22" s="6" customFormat="1" ht="10.5" x14ac:dyDescent="0.15">
      <c r="A734" s="31"/>
      <c r="B734" s="38" t="s">
        <v>1</v>
      </c>
      <c r="C734" s="38" t="s">
        <v>1</v>
      </c>
      <c r="D734" s="14">
        <f>E734+F734+G734+H734+I734</f>
        <v>10000</v>
      </c>
      <c r="E734" s="15">
        <v>10000</v>
      </c>
      <c r="F734" s="15"/>
      <c r="G734" s="15"/>
      <c r="H734" s="15"/>
      <c r="I734" s="15"/>
      <c r="J734" s="36"/>
      <c r="K734" s="36"/>
      <c r="L734" s="36"/>
      <c r="M734" s="36"/>
      <c r="N734" s="36"/>
      <c r="O734" s="36"/>
      <c r="P734" s="36"/>
      <c r="Q734" s="37"/>
      <c r="R734" s="36"/>
      <c r="S734" s="36"/>
      <c r="T734" s="36"/>
      <c r="U734" s="36"/>
      <c r="V734" s="36"/>
    </row>
    <row r="735" spans="1:22" s="6" customFormat="1" ht="10.5" x14ac:dyDescent="0.15">
      <c r="A735" s="31"/>
      <c r="B735" s="38" t="s">
        <v>2</v>
      </c>
      <c r="C735" s="38" t="s">
        <v>2</v>
      </c>
      <c r="D735" s="14">
        <f>E735+F735+G735+H735+I735</f>
        <v>0</v>
      </c>
      <c r="E735" s="15"/>
      <c r="F735" s="15"/>
      <c r="G735" s="15"/>
      <c r="H735" s="15"/>
      <c r="I735" s="15"/>
      <c r="J735" s="36"/>
      <c r="K735" s="36"/>
      <c r="L735" s="36"/>
      <c r="M735" s="36"/>
      <c r="N735" s="36"/>
      <c r="O735" s="36"/>
      <c r="P735" s="36"/>
      <c r="Q735" s="37"/>
      <c r="R735" s="36"/>
      <c r="S735" s="36"/>
      <c r="T735" s="36"/>
      <c r="U735" s="36"/>
      <c r="V735" s="36"/>
    </row>
    <row r="736" spans="1:22" s="6" customFormat="1" ht="10.5" x14ac:dyDescent="0.15">
      <c r="A736" s="32"/>
      <c r="B736" s="38" t="s">
        <v>3</v>
      </c>
      <c r="C736" s="38" t="s">
        <v>3</v>
      </c>
      <c r="D736" s="14">
        <f>E736+F736+G736+H736+I736</f>
        <v>0</v>
      </c>
      <c r="E736" s="15"/>
      <c r="F736" s="15"/>
      <c r="G736" s="15"/>
      <c r="H736" s="15"/>
      <c r="I736" s="15"/>
      <c r="J736" s="36"/>
      <c r="K736" s="36"/>
      <c r="L736" s="36"/>
      <c r="M736" s="36"/>
      <c r="N736" s="36"/>
      <c r="O736" s="36"/>
      <c r="P736" s="36"/>
      <c r="Q736" s="37"/>
      <c r="R736" s="36"/>
      <c r="S736" s="36"/>
      <c r="T736" s="36"/>
      <c r="U736" s="36"/>
      <c r="V736" s="36"/>
    </row>
    <row r="737" spans="1:22" s="6" customFormat="1" ht="10.5" customHeight="1" x14ac:dyDescent="0.15">
      <c r="A737" s="30" t="s">
        <v>423</v>
      </c>
      <c r="B737" s="55" t="s">
        <v>108</v>
      </c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6"/>
    </row>
    <row r="738" spans="1:22" s="6" customFormat="1" ht="10.5" customHeight="1" x14ac:dyDescent="0.15">
      <c r="A738" s="31" t="s">
        <v>30</v>
      </c>
      <c r="B738" s="34" t="s">
        <v>284</v>
      </c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</row>
    <row r="739" spans="1:22" s="6" customFormat="1" ht="64.5" customHeight="1" x14ac:dyDescent="0.15">
      <c r="A739" s="31"/>
      <c r="B739" s="57" t="s">
        <v>385</v>
      </c>
      <c r="C739" s="58" t="s">
        <v>385</v>
      </c>
      <c r="D739" s="58"/>
      <c r="E739" s="58"/>
      <c r="F739" s="58"/>
      <c r="G739" s="58"/>
      <c r="H739" s="58"/>
      <c r="I739" s="59"/>
      <c r="J739" s="36" t="s">
        <v>397</v>
      </c>
      <c r="K739" s="36" t="s">
        <v>424</v>
      </c>
      <c r="L739" s="36" t="s">
        <v>60</v>
      </c>
      <c r="M739" s="36"/>
      <c r="N739" s="36" t="s">
        <v>515</v>
      </c>
      <c r="O739" s="36" t="s">
        <v>108</v>
      </c>
      <c r="P739" s="36" t="s">
        <v>515</v>
      </c>
      <c r="Q739" s="37">
        <v>16000</v>
      </c>
      <c r="R739" s="36" t="s">
        <v>9</v>
      </c>
      <c r="S739" s="36" t="s">
        <v>13</v>
      </c>
      <c r="T739" s="36" t="s">
        <v>176</v>
      </c>
      <c r="U739" s="36"/>
      <c r="V739" s="36"/>
    </row>
    <row r="740" spans="1:22" s="6" customFormat="1" ht="10.5" x14ac:dyDescent="0.15">
      <c r="A740" s="31"/>
      <c r="B740" s="38" t="s">
        <v>5</v>
      </c>
      <c r="C740" s="38" t="s">
        <v>5</v>
      </c>
      <c r="D740" s="14">
        <f>SUM(D741:D744)</f>
        <v>10000</v>
      </c>
      <c r="E740" s="15">
        <f>SUM(E741:E744)</f>
        <v>10000</v>
      </c>
      <c r="F740" s="15"/>
      <c r="G740" s="15"/>
      <c r="H740" s="15"/>
      <c r="I740" s="15"/>
      <c r="J740" s="36"/>
      <c r="K740" s="36"/>
      <c r="L740" s="36"/>
      <c r="M740" s="36"/>
      <c r="N740" s="36"/>
      <c r="O740" s="36"/>
      <c r="P740" s="36"/>
      <c r="Q740" s="37"/>
      <c r="R740" s="36"/>
      <c r="S740" s="36"/>
      <c r="T740" s="36"/>
      <c r="U740" s="36"/>
      <c r="V740" s="36"/>
    </row>
    <row r="741" spans="1:22" s="6" customFormat="1" ht="10.5" x14ac:dyDescent="0.15">
      <c r="A741" s="31"/>
      <c r="B741" s="38" t="s">
        <v>0</v>
      </c>
      <c r="C741" s="38" t="s">
        <v>0</v>
      </c>
      <c r="D741" s="14">
        <f>E741+F741+G741+H741+I741</f>
        <v>0</v>
      </c>
      <c r="E741" s="15"/>
      <c r="F741" s="15"/>
      <c r="G741" s="15"/>
      <c r="H741" s="15"/>
      <c r="I741" s="15"/>
      <c r="J741" s="36"/>
      <c r="K741" s="36"/>
      <c r="L741" s="36"/>
      <c r="M741" s="36"/>
      <c r="N741" s="36"/>
      <c r="O741" s="36"/>
      <c r="P741" s="36"/>
      <c r="Q741" s="37"/>
      <c r="R741" s="36"/>
      <c r="S741" s="36"/>
      <c r="T741" s="36"/>
      <c r="U741" s="36"/>
      <c r="V741" s="36"/>
    </row>
    <row r="742" spans="1:22" s="6" customFormat="1" ht="10.5" x14ac:dyDescent="0.15">
      <c r="A742" s="31"/>
      <c r="B742" s="38" t="s">
        <v>1</v>
      </c>
      <c r="C742" s="38" t="s">
        <v>1</v>
      </c>
      <c r="D742" s="14">
        <f>E742+F742+G742+H742+I742</f>
        <v>10000</v>
      </c>
      <c r="E742" s="15">
        <v>10000</v>
      </c>
      <c r="F742" s="15"/>
      <c r="G742" s="15"/>
      <c r="H742" s="15"/>
      <c r="I742" s="15"/>
      <c r="J742" s="36"/>
      <c r="K742" s="36"/>
      <c r="L742" s="36"/>
      <c r="M742" s="36"/>
      <c r="N742" s="36"/>
      <c r="O742" s="36"/>
      <c r="P742" s="36"/>
      <c r="Q742" s="37"/>
      <c r="R742" s="36"/>
      <c r="S742" s="36"/>
      <c r="T742" s="36"/>
      <c r="U742" s="36"/>
      <c r="V742" s="36"/>
    </row>
    <row r="743" spans="1:22" s="6" customFormat="1" ht="10.5" x14ac:dyDescent="0.15">
      <c r="A743" s="31"/>
      <c r="B743" s="38" t="s">
        <v>2</v>
      </c>
      <c r="C743" s="38" t="s">
        <v>2</v>
      </c>
      <c r="D743" s="14">
        <f>E743+F743+G743+H743+I743</f>
        <v>0</v>
      </c>
      <c r="E743" s="15"/>
      <c r="F743" s="15"/>
      <c r="G743" s="15"/>
      <c r="H743" s="15"/>
      <c r="I743" s="15"/>
      <c r="J743" s="36"/>
      <c r="K743" s="36"/>
      <c r="L743" s="36"/>
      <c r="M743" s="36"/>
      <c r="N743" s="36"/>
      <c r="O743" s="36"/>
      <c r="P743" s="36"/>
      <c r="Q743" s="37"/>
      <c r="R743" s="36"/>
      <c r="S743" s="36"/>
      <c r="T743" s="36"/>
      <c r="U743" s="36"/>
      <c r="V743" s="36"/>
    </row>
    <row r="744" spans="1:22" s="6" customFormat="1" ht="10.5" x14ac:dyDescent="0.15">
      <c r="A744" s="32"/>
      <c r="B744" s="38" t="s">
        <v>3</v>
      </c>
      <c r="C744" s="38" t="s">
        <v>3</v>
      </c>
      <c r="D744" s="14">
        <f>E744+F744+G744+H744+I744</f>
        <v>0</v>
      </c>
      <c r="E744" s="15"/>
      <c r="F744" s="15"/>
      <c r="G744" s="15"/>
      <c r="H744" s="15"/>
      <c r="I744" s="15"/>
      <c r="J744" s="36"/>
      <c r="K744" s="36"/>
      <c r="L744" s="36"/>
      <c r="M744" s="36"/>
      <c r="N744" s="36"/>
      <c r="O744" s="36"/>
      <c r="P744" s="36"/>
      <c r="Q744" s="37"/>
      <c r="R744" s="36"/>
      <c r="S744" s="36"/>
      <c r="T744" s="36"/>
      <c r="U744" s="36"/>
      <c r="V744" s="36"/>
    </row>
    <row r="745" spans="1:22" s="6" customFormat="1" ht="9" x14ac:dyDescent="0.15">
      <c r="A745" s="39" t="s">
        <v>50</v>
      </c>
      <c r="B745" s="42" t="s">
        <v>381</v>
      </c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</row>
    <row r="746" spans="1:22" s="6" customFormat="1" ht="9" customHeight="1" x14ac:dyDescent="0.15">
      <c r="A746" s="40"/>
      <c r="B746" s="43" t="s">
        <v>5</v>
      </c>
      <c r="C746" s="43"/>
      <c r="D746" s="13">
        <f>SUM(D747:D750)</f>
        <v>105009.3221</v>
      </c>
      <c r="E746" s="13">
        <f t="shared" ref="E746:F746" si="123">E754</f>
        <v>105009.3221</v>
      </c>
      <c r="F746" s="13">
        <f t="shared" si="123"/>
        <v>0</v>
      </c>
      <c r="G746" s="13">
        <f t="shared" ref="G746:I746" si="124">G754</f>
        <v>0</v>
      </c>
      <c r="H746" s="13">
        <f t="shared" si="124"/>
        <v>0</v>
      </c>
      <c r="I746" s="13">
        <f t="shared" si="124"/>
        <v>0</v>
      </c>
      <c r="J746" s="44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6"/>
    </row>
    <row r="747" spans="1:22" s="6" customFormat="1" ht="9" x14ac:dyDescent="0.15">
      <c r="A747" s="40"/>
      <c r="B747" s="43" t="s">
        <v>0</v>
      </c>
      <c r="C747" s="43"/>
      <c r="D747" s="13">
        <f>E747+F747+G747+H747+I747</f>
        <v>0</v>
      </c>
      <c r="E747" s="13">
        <f t="shared" ref="E747:F747" si="125">E755</f>
        <v>0</v>
      </c>
      <c r="F747" s="13">
        <f t="shared" si="125"/>
        <v>0</v>
      </c>
      <c r="G747" s="13">
        <f t="shared" ref="G747:I747" si="126">G755</f>
        <v>0</v>
      </c>
      <c r="H747" s="13">
        <f t="shared" si="126"/>
        <v>0</v>
      </c>
      <c r="I747" s="13">
        <f t="shared" si="126"/>
        <v>0</v>
      </c>
      <c r="J747" s="47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9"/>
    </row>
    <row r="748" spans="1:22" s="6" customFormat="1" ht="9" customHeight="1" x14ac:dyDescent="0.15">
      <c r="A748" s="40"/>
      <c r="B748" s="43" t="s">
        <v>1</v>
      </c>
      <c r="C748" s="43"/>
      <c r="D748" s="13">
        <f>E748+F748+G748+H748+I748</f>
        <v>94508.39</v>
      </c>
      <c r="E748" s="13">
        <f t="shared" ref="E748:F748" si="127">E756</f>
        <v>94508.39</v>
      </c>
      <c r="F748" s="13">
        <f t="shared" si="127"/>
        <v>0</v>
      </c>
      <c r="G748" s="13">
        <f t="shared" ref="G748:I748" si="128">G756</f>
        <v>0</v>
      </c>
      <c r="H748" s="13">
        <f t="shared" si="128"/>
        <v>0</v>
      </c>
      <c r="I748" s="13">
        <f t="shared" si="128"/>
        <v>0</v>
      </c>
      <c r="J748" s="47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9"/>
    </row>
    <row r="749" spans="1:22" s="6" customFormat="1" ht="9" customHeight="1" x14ac:dyDescent="0.15">
      <c r="A749" s="40"/>
      <c r="B749" s="43" t="s">
        <v>2</v>
      </c>
      <c r="C749" s="43"/>
      <c r="D749" s="13">
        <f>E749+F749+G749+H749+I749</f>
        <v>10500.9321</v>
      </c>
      <c r="E749" s="13">
        <f t="shared" ref="E749:F749" si="129">E757</f>
        <v>10500.9321</v>
      </c>
      <c r="F749" s="13">
        <f t="shared" si="129"/>
        <v>0</v>
      </c>
      <c r="G749" s="13">
        <f t="shared" ref="G749:I749" si="130">G757</f>
        <v>0</v>
      </c>
      <c r="H749" s="13">
        <f t="shared" si="130"/>
        <v>0</v>
      </c>
      <c r="I749" s="13">
        <f t="shared" si="130"/>
        <v>0</v>
      </c>
      <c r="J749" s="47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9"/>
    </row>
    <row r="750" spans="1:22" s="6" customFormat="1" ht="19.5" customHeight="1" x14ac:dyDescent="0.15">
      <c r="A750" s="41"/>
      <c r="B750" s="43" t="s">
        <v>3</v>
      </c>
      <c r="C750" s="43"/>
      <c r="D750" s="13">
        <f>E750+F750+G750+H750+I750</f>
        <v>0</v>
      </c>
      <c r="E750" s="13">
        <f t="shared" ref="E750:F750" si="131">E758</f>
        <v>0</v>
      </c>
      <c r="F750" s="13">
        <f t="shared" si="131"/>
        <v>0</v>
      </c>
      <c r="G750" s="13">
        <f t="shared" ref="G750:I750" si="132">G758</f>
        <v>0</v>
      </c>
      <c r="H750" s="13">
        <f t="shared" si="132"/>
        <v>0</v>
      </c>
      <c r="I750" s="13">
        <f t="shared" si="132"/>
        <v>0</v>
      </c>
      <c r="J750" s="50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2"/>
    </row>
    <row r="751" spans="1:22" s="6" customFormat="1" ht="10.5" customHeight="1" x14ac:dyDescent="0.15">
      <c r="A751" s="30" t="s">
        <v>51</v>
      </c>
      <c r="B751" s="55" t="s">
        <v>63</v>
      </c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6"/>
    </row>
    <row r="752" spans="1:22" s="6" customFormat="1" ht="10.5" customHeight="1" x14ac:dyDescent="0.15">
      <c r="A752" s="31" t="s">
        <v>30</v>
      </c>
      <c r="B752" s="34" t="s">
        <v>380</v>
      </c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</row>
    <row r="753" spans="1:22" s="6" customFormat="1" ht="69.75" customHeight="1" x14ac:dyDescent="0.15">
      <c r="A753" s="31"/>
      <c r="B753" s="57" t="s">
        <v>428</v>
      </c>
      <c r="C753" s="58" t="s">
        <v>428</v>
      </c>
      <c r="D753" s="58"/>
      <c r="E753" s="58"/>
      <c r="F753" s="58"/>
      <c r="G753" s="58"/>
      <c r="H753" s="58"/>
      <c r="I753" s="59"/>
      <c r="J753" s="36" t="s">
        <v>66</v>
      </c>
      <c r="K753" s="36"/>
      <c r="L753" s="36" t="s">
        <v>62</v>
      </c>
      <c r="M753" s="36" t="s">
        <v>292</v>
      </c>
      <c r="N753" s="36" t="s">
        <v>370</v>
      </c>
      <c r="O753" s="36" t="s">
        <v>371</v>
      </c>
      <c r="P753" s="36" t="s">
        <v>371</v>
      </c>
      <c r="Q753" s="37"/>
      <c r="R753" s="36" t="s">
        <v>9</v>
      </c>
      <c r="S753" s="36" t="s">
        <v>370</v>
      </c>
      <c r="T753" s="36" t="s">
        <v>17</v>
      </c>
      <c r="U753" s="36"/>
      <c r="V753" s="36" t="s">
        <v>503</v>
      </c>
    </row>
    <row r="754" spans="1:22" s="6" customFormat="1" ht="10.5" x14ac:dyDescent="0.15">
      <c r="A754" s="31"/>
      <c r="B754" s="38" t="s">
        <v>5</v>
      </c>
      <c r="C754" s="38" t="s">
        <v>5</v>
      </c>
      <c r="D754" s="14">
        <f>SUM(D755:D758)</f>
        <v>105009.3221</v>
      </c>
      <c r="E754" s="15">
        <f>SUM(E755:E758)</f>
        <v>105009.3221</v>
      </c>
      <c r="F754" s="15"/>
      <c r="G754" s="15"/>
      <c r="H754" s="15"/>
      <c r="I754" s="15"/>
      <c r="J754" s="36"/>
      <c r="K754" s="36"/>
      <c r="L754" s="36"/>
      <c r="M754" s="36"/>
      <c r="N754" s="36"/>
      <c r="O754" s="36"/>
      <c r="P754" s="36"/>
      <c r="Q754" s="37"/>
      <c r="R754" s="36"/>
      <c r="S754" s="36"/>
      <c r="T754" s="36"/>
      <c r="U754" s="36"/>
      <c r="V754" s="36"/>
    </row>
    <row r="755" spans="1:22" s="6" customFormat="1" ht="10.5" x14ac:dyDescent="0.15">
      <c r="A755" s="31"/>
      <c r="B755" s="38" t="s">
        <v>0</v>
      </c>
      <c r="C755" s="38" t="s">
        <v>0</v>
      </c>
      <c r="D755" s="14">
        <f>E755+F755+G755+H755+I755</f>
        <v>0</v>
      </c>
      <c r="E755" s="15"/>
      <c r="F755" s="15"/>
      <c r="G755" s="15"/>
      <c r="H755" s="15"/>
      <c r="I755" s="15"/>
      <c r="J755" s="36"/>
      <c r="K755" s="36"/>
      <c r="L755" s="36"/>
      <c r="M755" s="36"/>
      <c r="N755" s="36"/>
      <c r="O755" s="36"/>
      <c r="P755" s="36"/>
      <c r="Q755" s="37"/>
      <c r="R755" s="36"/>
      <c r="S755" s="36"/>
      <c r="T755" s="36"/>
      <c r="U755" s="36"/>
      <c r="V755" s="36"/>
    </row>
    <row r="756" spans="1:22" s="6" customFormat="1" ht="10.5" x14ac:dyDescent="0.15">
      <c r="A756" s="31"/>
      <c r="B756" s="38" t="s">
        <v>1</v>
      </c>
      <c r="C756" s="38" t="s">
        <v>1</v>
      </c>
      <c r="D756" s="14">
        <f>E756+F756+G756+H756+I756</f>
        <v>94508.39</v>
      </c>
      <c r="E756" s="15">
        <v>94508.39</v>
      </c>
      <c r="F756" s="15"/>
      <c r="G756" s="15"/>
      <c r="H756" s="15"/>
      <c r="I756" s="15"/>
      <c r="J756" s="36"/>
      <c r="K756" s="36"/>
      <c r="L756" s="36"/>
      <c r="M756" s="36"/>
      <c r="N756" s="36"/>
      <c r="O756" s="36"/>
      <c r="P756" s="36"/>
      <c r="Q756" s="37"/>
      <c r="R756" s="36"/>
      <c r="S756" s="36"/>
      <c r="T756" s="36"/>
      <c r="U756" s="36"/>
      <c r="V756" s="36"/>
    </row>
    <row r="757" spans="1:22" s="6" customFormat="1" ht="10.5" x14ac:dyDescent="0.15">
      <c r="A757" s="31"/>
      <c r="B757" s="38" t="s">
        <v>2</v>
      </c>
      <c r="C757" s="38" t="s">
        <v>2</v>
      </c>
      <c r="D757" s="14">
        <f>E757+F757+G757+H757+I757</f>
        <v>10500.9321</v>
      </c>
      <c r="E757" s="15">
        <v>10500.9321</v>
      </c>
      <c r="F757" s="15"/>
      <c r="G757" s="15"/>
      <c r="H757" s="15"/>
      <c r="I757" s="15"/>
      <c r="J757" s="36"/>
      <c r="K757" s="36"/>
      <c r="L757" s="36"/>
      <c r="M757" s="36"/>
      <c r="N757" s="36"/>
      <c r="O757" s="36"/>
      <c r="P757" s="36"/>
      <c r="Q757" s="37"/>
      <c r="R757" s="36"/>
      <c r="S757" s="36"/>
      <c r="T757" s="36"/>
      <c r="U757" s="36"/>
      <c r="V757" s="36"/>
    </row>
    <row r="758" spans="1:22" s="6" customFormat="1" ht="10.5" x14ac:dyDescent="0.15">
      <c r="A758" s="32"/>
      <c r="B758" s="38" t="s">
        <v>3</v>
      </c>
      <c r="C758" s="38" t="s">
        <v>3</v>
      </c>
      <c r="D758" s="14">
        <f>E758+F758+G758+H758+I758</f>
        <v>0</v>
      </c>
      <c r="E758" s="15"/>
      <c r="F758" s="15"/>
      <c r="G758" s="15"/>
      <c r="H758" s="15"/>
      <c r="I758" s="15"/>
      <c r="J758" s="36"/>
      <c r="K758" s="36"/>
      <c r="L758" s="36"/>
      <c r="M758" s="36"/>
      <c r="N758" s="36"/>
      <c r="O758" s="36"/>
      <c r="P758" s="36"/>
      <c r="Q758" s="37"/>
      <c r="R758" s="36"/>
      <c r="S758" s="36"/>
      <c r="T758" s="36"/>
      <c r="U758" s="36"/>
      <c r="V758" s="36"/>
    </row>
    <row r="759" spans="1:22" s="6" customFormat="1" ht="9" x14ac:dyDescent="0.15">
      <c r="A759" s="39" t="s">
        <v>294</v>
      </c>
      <c r="B759" s="42" t="s">
        <v>391</v>
      </c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</row>
    <row r="760" spans="1:22" s="6" customFormat="1" ht="9" customHeight="1" x14ac:dyDescent="0.15">
      <c r="A760" s="40"/>
      <c r="B760" s="43" t="s">
        <v>5</v>
      </c>
      <c r="C760" s="43"/>
      <c r="D760" s="13">
        <f>SUM(D761:D764)</f>
        <v>11815.099999999999</v>
      </c>
      <c r="E760" s="13">
        <f t="shared" ref="E760:F760" si="133">E768+E776</f>
        <v>0</v>
      </c>
      <c r="F760" s="13">
        <f t="shared" si="133"/>
        <v>5907.5499999999993</v>
      </c>
      <c r="G760" s="13">
        <f t="shared" ref="G760:I760" si="134">G768+G776</f>
        <v>5907.5499999999993</v>
      </c>
      <c r="H760" s="13">
        <f t="shared" si="134"/>
        <v>0</v>
      </c>
      <c r="I760" s="13">
        <f t="shared" si="134"/>
        <v>0</v>
      </c>
      <c r="J760" s="44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6"/>
    </row>
    <row r="761" spans="1:22" s="6" customFormat="1" ht="9" x14ac:dyDescent="0.15">
      <c r="A761" s="40"/>
      <c r="B761" s="43" t="s">
        <v>0</v>
      </c>
      <c r="C761" s="43"/>
      <c r="D761" s="13">
        <f>E761+F761+G761+H761+I761</f>
        <v>0</v>
      </c>
      <c r="E761" s="13">
        <f t="shared" ref="E761:F761" si="135">E769+E777</f>
        <v>0</v>
      </c>
      <c r="F761" s="13">
        <f t="shared" si="135"/>
        <v>0</v>
      </c>
      <c r="G761" s="13">
        <f t="shared" ref="G761:I761" si="136">G769+G777</f>
        <v>0</v>
      </c>
      <c r="H761" s="13">
        <f t="shared" si="136"/>
        <v>0</v>
      </c>
      <c r="I761" s="13">
        <f t="shared" si="136"/>
        <v>0</v>
      </c>
      <c r="J761" s="47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9"/>
    </row>
    <row r="762" spans="1:22" s="6" customFormat="1" ht="9" customHeight="1" x14ac:dyDescent="0.15">
      <c r="A762" s="40"/>
      <c r="B762" s="43" t="s">
        <v>1</v>
      </c>
      <c r="C762" s="43"/>
      <c r="D762" s="13">
        <f>E762+F762+G762+H762+I762</f>
        <v>11815.099999999999</v>
      </c>
      <c r="E762" s="13">
        <f t="shared" ref="E762:F762" si="137">E770+E778</f>
        <v>0</v>
      </c>
      <c r="F762" s="13">
        <f t="shared" si="137"/>
        <v>5907.5499999999993</v>
      </c>
      <c r="G762" s="13">
        <f t="shared" ref="G762:I762" si="138">G770+G778</f>
        <v>5907.5499999999993</v>
      </c>
      <c r="H762" s="13">
        <f t="shared" si="138"/>
        <v>0</v>
      </c>
      <c r="I762" s="13">
        <f t="shared" si="138"/>
        <v>0</v>
      </c>
      <c r="J762" s="47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9"/>
    </row>
    <row r="763" spans="1:22" s="6" customFormat="1" ht="9" customHeight="1" x14ac:dyDescent="0.15">
      <c r="A763" s="40"/>
      <c r="B763" s="43" t="s">
        <v>2</v>
      </c>
      <c r="C763" s="43"/>
      <c r="D763" s="13">
        <f>E763+F763+G763+H763+I763</f>
        <v>0</v>
      </c>
      <c r="E763" s="13">
        <f t="shared" ref="E763:F763" si="139">E771+E779</f>
        <v>0</v>
      </c>
      <c r="F763" s="13">
        <f t="shared" si="139"/>
        <v>0</v>
      </c>
      <c r="G763" s="13">
        <f t="shared" ref="G763:I763" si="140">G771+G779</f>
        <v>0</v>
      </c>
      <c r="H763" s="13">
        <f t="shared" si="140"/>
        <v>0</v>
      </c>
      <c r="I763" s="13">
        <f t="shared" si="140"/>
        <v>0</v>
      </c>
      <c r="J763" s="47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9"/>
    </row>
    <row r="764" spans="1:22" s="6" customFormat="1" ht="19.5" customHeight="1" x14ac:dyDescent="0.15">
      <c r="A764" s="41"/>
      <c r="B764" s="43" t="s">
        <v>3</v>
      </c>
      <c r="C764" s="43"/>
      <c r="D764" s="13">
        <f>E764+F764+G764+H764+I764</f>
        <v>0</v>
      </c>
      <c r="E764" s="13">
        <f t="shared" ref="E764:F764" si="141">E772+E780</f>
        <v>0</v>
      </c>
      <c r="F764" s="13">
        <f t="shared" si="141"/>
        <v>0</v>
      </c>
      <c r="G764" s="13">
        <f t="shared" ref="G764:I764" si="142">G772+G780</f>
        <v>0</v>
      </c>
      <c r="H764" s="13">
        <f t="shared" si="142"/>
        <v>0</v>
      </c>
      <c r="I764" s="13">
        <f t="shared" si="142"/>
        <v>0</v>
      </c>
      <c r="J764" s="50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2"/>
    </row>
    <row r="765" spans="1:22" s="6" customFormat="1" ht="10.5" customHeight="1" x14ac:dyDescent="0.15">
      <c r="A765" s="30" t="s">
        <v>389</v>
      </c>
      <c r="B765" s="55" t="s">
        <v>395</v>
      </c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6"/>
    </row>
    <row r="766" spans="1:22" s="6" customFormat="1" ht="10.5" customHeight="1" x14ac:dyDescent="0.15">
      <c r="A766" s="31" t="s">
        <v>30</v>
      </c>
      <c r="B766" s="34" t="s">
        <v>392</v>
      </c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</row>
    <row r="767" spans="1:22" s="6" customFormat="1" ht="73.5" customHeight="1" x14ac:dyDescent="0.15">
      <c r="A767" s="31"/>
      <c r="B767" s="57" t="s">
        <v>393</v>
      </c>
      <c r="C767" s="58" t="s">
        <v>393</v>
      </c>
      <c r="D767" s="58"/>
      <c r="E767" s="58"/>
      <c r="F767" s="58"/>
      <c r="G767" s="58"/>
      <c r="H767" s="58"/>
      <c r="I767" s="59"/>
      <c r="J767" s="36"/>
      <c r="K767" s="36"/>
      <c r="L767" s="36" t="s">
        <v>60</v>
      </c>
      <c r="M767" s="36"/>
      <c r="N767" s="36" t="s">
        <v>396</v>
      </c>
      <c r="O767" s="36" t="s">
        <v>396</v>
      </c>
      <c r="P767" s="36" t="s">
        <v>396</v>
      </c>
      <c r="Q767" s="37">
        <v>117084.63</v>
      </c>
      <c r="R767" s="36" t="s">
        <v>9</v>
      </c>
      <c r="S767" s="36" t="s">
        <v>13</v>
      </c>
      <c r="T767" s="36" t="s">
        <v>17</v>
      </c>
      <c r="U767" s="36"/>
      <c r="V767" s="36" t="s">
        <v>504</v>
      </c>
    </row>
    <row r="768" spans="1:22" s="6" customFormat="1" ht="10.5" x14ac:dyDescent="0.15">
      <c r="A768" s="31"/>
      <c r="B768" s="38" t="s">
        <v>5</v>
      </c>
      <c r="C768" s="38" t="s">
        <v>5</v>
      </c>
      <c r="D768" s="14">
        <f>SUM(D769:D772)</f>
        <v>5854.24</v>
      </c>
      <c r="E768" s="15"/>
      <c r="F768" s="15">
        <f>SUM(F769:F772)</f>
        <v>2927.12</v>
      </c>
      <c r="G768" s="15">
        <f>SUM(G769:G772)</f>
        <v>2927.12</v>
      </c>
      <c r="H768" s="15"/>
      <c r="I768" s="15"/>
      <c r="J768" s="36"/>
      <c r="K768" s="36"/>
      <c r="L768" s="36"/>
      <c r="M768" s="36"/>
      <c r="N768" s="36"/>
      <c r="O768" s="36"/>
      <c r="P768" s="36"/>
      <c r="Q768" s="37"/>
      <c r="R768" s="36"/>
      <c r="S768" s="36"/>
      <c r="T768" s="36"/>
      <c r="U768" s="36"/>
      <c r="V768" s="36"/>
    </row>
    <row r="769" spans="1:22" s="6" customFormat="1" ht="10.5" x14ac:dyDescent="0.15">
      <c r="A769" s="31"/>
      <c r="B769" s="38" t="s">
        <v>0</v>
      </c>
      <c r="C769" s="38" t="s">
        <v>0</v>
      </c>
      <c r="D769" s="14">
        <f>E769+F769+G769+H769+I769</f>
        <v>0</v>
      </c>
      <c r="E769" s="15"/>
      <c r="F769" s="15"/>
      <c r="G769" s="15"/>
      <c r="H769" s="15"/>
      <c r="I769" s="15"/>
      <c r="J769" s="36"/>
      <c r="K769" s="36"/>
      <c r="L769" s="36"/>
      <c r="M769" s="36"/>
      <c r="N769" s="36"/>
      <c r="O769" s="36"/>
      <c r="P769" s="36"/>
      <c r="Q769" s="37"/>
      <c r="R769" s="36"/>
      <c r="S769" s="36"/>
      <c r="T769" s="36"/>
      <c r="U769" s="36"/>
      <c r="V769" s="36"/>
    </row>
    <row r="770" spans="1:22" s="6" customFormat="1" ht="10.5" x14ac:dyDescent="0.15">
      <c r="A770" s="31"/>
      <c r="B770" s="38" t="s">
        <v>1</v>
      </c>
      <c r="C770" s="38" t="s">
        <v>1</v>
      </c>
      <c r="D770" s="14">
        <f>E770+F770+G770+H770+I770</f>
        <v>5854.24</v>
      </c>
      <c r="E770" s="15"/>
      <c r="F770" s="15">
        <v>2927.12</v>
      </c>
      <c r="G770" s="15">
        <v>2927.12</v>
      </c>
      <c r="H770" s="15"/>
      <c r="I770" s="15"/>
      <c r="J770" s="36"/>
      <c r="K770" s="36"/>
      <c r="L770" s="36"/>
      <c r="M770" s="36"/>
      <c r="N770" s="36"/>
      <c r="O770" s="36"/>
      <c r="P770" s="36"/>
      <c r="Q770" s="37"/>
      <c r="R770" s="36"/>
      <c r="S770" s="36"/>
      <c r="T770" s="36"/>
      <c r="U770" s="36"/>
      <c r="V770" s="36"/>
    </row>
    <row r="771" spans="1:22" s="6" customFormat="1" ht="10.5" x14ac:dyDescent="0.15">
      <c r="A771" s="31"/>
      <c r="B771" s="38" t="s">
        <v>2</v>
      </c>
      <c r="C771" s="38" t="s">
        <v>2</v>
      </c>
      <c r="D771" s="14">
        <f>E771+F771+G771+H771+I771</f>
        <v>0</v>
      </c>
      <c r="E771" s="15"/>
      <c r="F771" s="15"/>
      <c r="G771" s="15"/>
      <c r="H771" s="15"/>
      <c r="I771" s="15"/>
      <c r="J771" s="36"/>
      <c r="K771" s="36"/>
      <c r="L771" s="36"/>
      <c r="M771" s="36"/>
      <c r="N771" s="36"/>
      <c r="O771" s="36"/>
      <c r="P771" s="36"/>
      <c r="Q771" s="37"/>
      <c r="R771" s="36"/>
      <c r="S771" s="36"/>
      <c r="T771" s="36"/>
      <c r="U771" s="36"/>
      <c r="V771" s="36"/>
    </row>
    <row r="772" spans="1:22" s="6" customFormat="1" ht="10.5" x14ac:dyDescent="0.15">
      <c r="A772" s="32"/>
      <c r="B772" s="38" t="s">
        <v>3</v>
      </c>
      <c r="C772" s="38" t="s">
        <v>3</v>
      </c>
      <c r="D772" s="14">
        <f>E772+F772+G772+H772+I772</f>
        <v>0</v>
      </c>
      <c r="E772" s="15"/>
      <c r="F772" s="15"/>
      <c r="G772" s="15"/>
      <c r="H772" s="15"/>
      <c r="I772" s="15"/>
      <c r="J772" s="36"/>
      <c r="K772" s="36"/>
      <c r="L772" s="36"/>
      <c r="M772" s="36"/>
      <c r="N772" s="36"/>
      <c r="O772" s="36"/>
      <c r="P772" s="36"/>
      <c r="Q772" s="37"/>
      <c r="R772" s="36"/>
      <c r="S772" s="36"/>
      <c r="T772" s="36"/>
      <c r="U772" s="36"/>
      <c r="V772" s="36"/>
    </row>
    <row r="773" spans="1:22" s="6" customFormat="1" ht="10.5" customHeight="1" x14ac:dyDescent="0.15">
      <c r="A773" s="30" t="s">
        <v>390</v>
      </c>
      <c r="B773" s="55" t="s">
        <v>395</v>
      </c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6"/>
    </row>
    <row r="774" spans="1:22" s="6" customFormat="1" ht="10.5" customHeight="1" x14ac:dyDescent="0.15">
      <c r="A774" s="31" t="s">
        <v>30</v>
      </c>
      <c r="B774" s="34" t="s">
        <v>392</v>
      </c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</row>
    <row r="775" spans="1:22" s="6" customFormat="1" ht="70.5" customHeight="1" x14ac:dyDescent="0.15">
      <c r="A775" s="31"/>
      <c r="B775" s="57" t="s">
        <v>394</v>
      </c>
      <c r="C775" s="58" t="s">
        <v>394</v>
      </c>
      <c r="D775" s="58"/>
      <c r="E775" s="58"/>
      <c r="F775" s="58"/>
      <c r="G775" s="58"/>
      <c r="H775" s="58"/>
      <c r="I775" s="59"/>
      <c r="J775" s="36"/>
      <c r="K775" s="36"/>
      <c r="L775" s="36" t="s">
        <v>60</v>
      </c>
      <c r="M775" s="36"/>
      <c r="N775" s="36" t="s">
        <v>396</v>
      </c>
      <c r="O775" s="36" t="s">
        <v>396</v>
      </c>
      <c r="P775" s="36" t="s">
        <v>396</v>
      </c>
      <c r="Q775" s="37">
        <v>178825.34</v>
      </c>
      <c r="R775" s="36" t="s">
        <v>9</v>
      </c>
      <c r="S775" s="36" t="s">
        <v>12</v>
      </c>
      <c r="T775" s="36" t="s">
        <v>17</v>
      </c>
      <c r="U775" s="36"/>
      <c r="V775" s="36" t="s">
        <v>505</v>
      </c>
    </row>
    <row r="776" spans="1:22" s="6" customFormat="1" ht="10.5" x14ac:dyDescent="0.15">
      <c r="A776" s="31"/>
      <c r="B776" s="38" t="s">
        <v>5</v>
      </c>
      <c r="C776" s="38" t="s">
        <v>5</v>
      </c>
      <c r="D776" s="14">
        <f>SUM(D777:D780)</f>
        <v>5960.86</v>
      </c>
      <c r="E776" s="15"/>
      <c r="F776" s="15">
        <f>SUM(F777:F780)</f>
        <v>2980.43</v>
      </c>
      <c r="G776" s="15">
        <f>SUM(G777:G780)</f>
        <v>2980.43</v>
      </c>
      <c r="H776" s="15"/>
      <c r="I776" s="15"/>
      <c r="J776" s="36"/>
      <c r="K776" s="36"/>
      <c r="L776" s="36"/>
      <c r="M776" s="36"/>
      <c r="N776" s="36"/>
      <c r="O776" s="36"/>
      <c r="P776" s="36"/>
      <c r="Q776" s="37"/>
      <c r="R776" s="36"/>
      <c r="S776" s="36"/>
      <c r="T776" s="36"/>
      <c r="U776" s="36"/>
      <c r="V776" s="36"/>
    </row>
    <row r="777" spans="1:22" s="6" customFormat="1" ht="10.5" x14ac:dyDescent="0.15">
      <c r="A777" s="31"/>
      <c r="B777" s="38" t="s">
        <v>0</v>
      </c>
      <c r="C777" s="38" t="s">
        <v>0</v>
      </c>
      <c r="D777" s="14">
        <f>E777+F777+G777+H777+I777</f>
        <v>0</v>
      </c>
      <c r="E777" s="15"/>
      <c r="F777" s="15"/>
      <c r="G777" s="15"/>
      <c r="H777" s="15"/>
      <c r="I777" s="15"/>
      <c r="J777" s="36"/>
      <c r="K777" s="36"/>
      <c r="L777" s="36"/>
      <c r="M777" s="36"/>
      <c r="N777" s="36"/>
      <c r="O777" s="36"/>
      <c r="P777" s="36"/>
      <c r="Q777" s="37"/>
      <c r="R777" s="36"/>
      <c r="S777" s="36"/>
      <c r="T777" s="36"/>
      <c r="U777" s="36"/>
      <c r="V777" s="36"/>
    </row>
    <row r="778" spans="1:22" s="6" customFormat="1" ht="10.5" x14ac:dyDescent="0.15">
      <c r="A778" s="31"/>
      <c r="B778" s="38" t="s">
        <v>1</v>
      </c>
      <c r="C778" s="38" t="s">
        <v>1</v>
      </c>
      <c r="D778" s="14">
        <f>E778+F778+G778+H778+I778</f>
        <v>5960.86</v>
      </c>
      <c r="E778" s="15"/>
      <c r="F778" s="15">
        <v>2980.43</v>
      </c>
      <c r="G778" s="15">
        <v>2980.43</v>
      </c>
      <c r="H778" s="15"/>
      <c r="I778" s="15"/>
      <c r="J778" s="36"/>
      <c r="K778" s="36"/>
      <c r="L778" s="36"/>
      <c r="M778" s="36"/>
      <c r="N778" s="36"/>
      <c r="O778" s="36"/>
      <c r="P778" s="36"/>
      <c r="Q778" s="37"/>
      <c r="R778" s="36"/>
      <c r="S778" s="36"/>
      <c r="T778" s="36"/>
      <c r="U778" s="36"/>
      <c r="V778" s="36"/>
    </row>
    <row r="779" spans="1:22" s="6" customFormat="1" ht="10.5" x14ac:dyDescent="0.15">
      <c r="A779" s="31"/>
      <c r="B779" s="38" t="s">
        <v>2</v>
      </c>
      <c r="C779" s="38" t="s">
        <v>2</v>
      </c>
      <c r="D779" s="14">
        <f>E779+F779+G779+H779+I779</f>
        <v>0</v>
      </c>
      <c r="E779" s="15"/>
      <c r="F779" s="15"/>
      <c r="G779" s="15"/>
      <c r="H779" s="15"/>
      <c r="I779" s="15"/>
      <c r="J779" s="36"/>
      <c r="K779" s="36"/>
      <c r="L779" s="36"/>
      <c r="M779" s="36"/>
      <c r="N779" s="36"/>
      <c r="O779" s="36"/>
      <c r="P779" s="36"/>
      <c r="Q779" s="37"/>
      <c r="R779" s="36"/>
      <c r="S779" s="36"/>
      <c r="T779" s="36"/>
      <c r="U779" s="36"/>
      <c r="V779" s="36"/>
    </row>
    <row r="780" spans="1:22" s="6" customFormat="1" ht="10.5" x14ac:dyDescent="0.15">
      <c r="A780" s="32"/>
      <c r="B780" s="38" t="s">
        <v>3</v>
      </c>
      <c r="C780" s="38" t="s">
        <v>3</v>
      </c>
      <c r="D780" s="14">
        <f>E780+F780+G780+H780+I780</f>
        <v>0</v>
      </c>
      <c r="E780" s="15"/>
      <c r="F780" s="15"/>
      <c r="G780" s="15"/>
      <c r="H780" s="15"/>
      <c r="I780" s="15"/>
      <c r="J780" s="36"/>
      <c r="K780" s="36"/>
      <c r="L780" s="36"/>
      <c r="M780" s="36"/>
      <c r="N780" s="36"/>
      <c r="O780" s="36"/>
      <c r="P780" s="36"/>
      <c r="Q780" s="37"/>
      <c r="R780" s="36"/>
      <c r="S780" s="36"/>
      <c r="T780" s="36"/>
      <c r="U780" s="36"/>
      <c r="V780" s="36"/>
    </row>
    <row r="781" spans="1:22" s="6" customFormat="1" ht="9" x14ac:dyDescent="0.15">
      <c r="A781" s="39" t="s">
        <v>517</v>
      </c>
      <c r="B781" s="42" t="s">
        <v>534</v>
      </c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</row>
    <row r="782" spans="1:22" s="6" customFormat="1" ht="9" x14ac:dyDescent="0.15">
      <c r="A782" s="40"/>
      <c r="B782" s="43" t="s">
        <v>5</v>
      </c>
      <c r="C782" s="43"/>
      <c r="D782" s="13">
        <f>SUM(D783:D787)</f>
        <v>169516.66500000001</v>
      </c>
      <c r="E782" s="13">
        <f>E791+E800+E809+E818</f>
        <v>169516.66500000001</v>
      </c>
      <c r="F782" s="13">
        <f t="shared" ref="F782:I782" si="143">F791+F800+F809+F818</f>
        <v>0</v>
      </c>
      <c r="G782" s="13">
        <f t="shared" si="143"/>
        <v>0</v>
      </c>
      <c r="H782" s="13">
        <f t="shared" si="143"/>
        <v>0</v>
      </c>
      <c r="I782" s="13">
        <f t="shared" si="143"/>
        <v>0</v>
      </c>
      <c r="J782" s="44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6"/>
    </row>
    <row r="783" spans="1:22" s="6" customFormat="1" ht="9" x14ac:dyDescent="0.15">
      <c r="A783" s="40"/>
      <c r="B783" s="43" t="s">
        <v>0</v>
      </c>
      <c r="C783" s="43"/>
      <c r="D783" s="13">
        <f>E783+F783+G783+H783+I783</f>
        <v>0</v>
      </c>
      <c r="E783" s="13">
        <f t="shared" ref="E783:I783" si="144">E792+E801+E810+E819</f>
        <v>0</v>
      </c>
      <c r="F783" s="13">
        <f t="shared" si="144"/>
        <v>0</v>
      </c>
      <c r="G783" s="13">
        <f t="shared" si="144"/>
        <v>0</v>
      </c>
      <c r="H783" s="13">
        <f t="shared" si="144"/>
        <v>0</v>
      </c>
      <c r="I783" s="13">
        <f t="shared" si="144"/>
        <v>0</v>
      </c>
      <c r="J783" s="47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9"/>
    </row>
    <row r="784" spans="1:22" s="6" customFormat="1" ht="9" x14ac:dyDescent="0.15">
      <c r="A784" s="40"/>
      <c r="B784" s="43" t="s">
        <v>1</v>
      </c>
      <c r="C784" s="43"/>
      <c r="D784" s="13">
        <f>E784+F784+G784+H784+I784</f>
        <v>0</v>
      </c>
      <c r="E784" s="13">
        <f t="shared" ref="E784:I784" si="145">E793+E802+E811+E820</f>
        <v>0</v>
      </c>
      <c r="F784" s="13">
        <f t="shared" si="145"/>
        <v>0</v>
      </c>
      <c r="G784" s="13">
        <f t="shared" si="145"/>
        <v>0</v>
      </c>
      <c r="H784" s="13">
        <f t="shared" si="145"/>
        <v>0</v>
      </c>
      <c r="I784" s="13">
        <f t="shared" si="145"/>
        <v>0</v>
      </c>
      <c r="J784" s="47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9"/>
    </row>
    <row r="785" spans="1:22" s="6" customFormat="1" ht="36.75" customHeight="1" x14ac:dyDescent="0.15">
      <c r="A785" s="40"/>
      <c r="B785" s="23" t="s">
        <v>535</v>
      </c>
      <c r="C785" s="24"/>
      <c r="D785" s="13">
        <f>E785+F785+G785+H785+I785</f>
        <v>169516.66500000001</v>
      </c>
      <c r="E785" s="13">
        <f t="shared" ref="E785:I785" si="146">E794+E803+E812+E821</f>
        <v>169516.66500000001</v>
      </c>
      <c r="F785" s="13">
        <f t="shared" si="146"/>
        <v>0</v>
      </c>
      <c r="G785" s="13">
        <f t="shared" si="146"/>
        <v>0</v>
      </c>
      <c r="H785" s="13">
        <f t="shared" si="146"/>
        <v>0</v>
      </c>
      <c r="I785" s="13">
        <f t="shared" si="146"/>
        <v>0</v>
      </c>
      <c r="J785" s="47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9"/>
    </row>
    <row r="786" spans="1:22" s="6" customFormat="1" ht="9" x14ac:dyDescent="0.15">
      <c r="A786" s="40"/>
      <c r="B786" s="43" t="s">
        <v>2</v>
      </c>
      <c r="C786" s="43"/>
      <c r="D786" s="13">
        <f>E786+F786+G786+H786+I786</f>
        <v>0</v>
      </c>
      <c r="E786" s="13">
        <f t="shared" ref="E786:I787" si="147">E795+E804+E813+E822</f>
        <v>0</v>
      </c>
      <c r="F786" s="13">
        <f t="shared" si="147"/>
        <v>0</v>
      </c>
      <c r="G786" s="13">
        <f t="shared" si="147"/>
        <v>0</v>
      </c>
      <c r="H786" s="13">
        <f t="shared" si="147"/>
        <v>0</v>
      </c>
      <c r="I786" s="13">
        <f t="shared" si="147"/>
        <v>0</v>
      </c>
      <c r="J786" s="47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9"/>
    </row>
    <row r="787" spans="1:22" s="6" customFormat="1" ht="19.5" customHeight="1" x14ac:dyDescent="0.15">
      <c r="A787" s="41"/>
      <c r="B787" s="43" t="s">
        <v>3</v>
      </c>
      <c r="C787" s="43"/>
      <c r="D787" s="13">
        <f>E787+F787+G787+H787+I787</f>
        <v>0</v>
      </c>
      <c r="E787" s="13">
        <f>E796+E805+E814+E823</f>
        <v>0</v>
      </c>
      <c r="F787" s="13">
        <f t="shared" si="147"/>
        <v>0</v>
      </c>
      <c r="G787" s="13">
        <f t="shared" si="147"/>
        <v>0</v>
      </c>
      <c r="H787" s="13">
        <f t="shared" si="147"/>
        <v>0</v>
      </c>
      <c r="I787" s="13">
        <f t="shared" si="147"/>
        <v>0</v>
      </c>
      <c r="J787" s="50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2"/>
    </row>
    <row r="788" spans="1:22" s="6" customFormat="1" ht="10.5" customHeight="1" x14ac:dyDescent="0.15">
      <c r="A788" s="30" t="s">
        <v>518</v>
      </c>
      <c r="B788" s="33" t="s">
        <v>521</v>
      </c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</row>
    <row r="789" spans="1:22" s="6" customFormat="1" ht="10.5" customHeight="1" x14ac:dyDescent="0.15">
      <c r="A789" s="31" t="s">
        <v>30</v>
      </c>
      <c r="B789" s="34" t="s">
        <v>522</v>
      </c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</row>
    <row r="790" spans="1:22" s="6" customFormat="1" ht="34.5" customHeight="1" x14ac:dyDescent="0.15">
      <c r="A790" s="31"/>
      <c r="B790" s="35" t="s">
        <v>523</v>
      </c>
      <c r="C790" s="35" t="s">
        <v>523</v>
      </c>
      <c r="D790" s="35"/>
      <c r="E790" s="35"/>
      <c r="F790" s="35"/>
      <c r="G790" s="35"/>
      <c r="H790" s="35"/>
      <c r="I790" s="35"/>
      <c r="J790" s="36" t="s">
        <v>66</v>
      </c>
      <c r="K790" s="36"/>
      <c r="L790" s="36" t="s">
        <v>516</v>
      </c>
      <c r="M790" s="36"/>
      <c r="N790" s="36" t="s">
        <v>524</v>
      </c>
      <c r="O790" s="36" t="s">
        <v>521</v>
      </c>
      <c r="P790" s="36" t="s">
        <v>525</v>
      </c>
      <c r="Q790" s="37" t="s">
        <v>526</v>
      </c>
      <c r="R790" s="36" t="s">
        <v>11</v>
      </c>
      <c r="S790" s="36" t="s">
        <v>10</v>
      </c>
      <c r="T790" s="36" t="s">
        <v>17</v>
      </c>
      <c r="U790" s="36"/>
      <c r="V790" s="36"/>
    </row>
    <row r="791" spans="1:22" s="6" customFormat="1" ht="10.5" customHeight="1" x14ac:dyDescent="0.15">
      <c r="A791" s="31"/>
      <c r="B791" s="38" t="s">
        <v>5</v>
      </c>
      <c r="C791" s="38" t="s">
        <v>5</v>
      </c>
      <c r="D791" s="14">
        <f>SUM(D792:D796)</f>
        <v>145579.48000000001</v>
      </c>
      <c r="E791" s="15">
        <f>SUM(E792:E796)</f>
        <v>145579.48000000001</v>
      </c>
      <c r="F791" s="15"/>
      <c r="G791" s="15"/>
      <c r="H791" s="15"/>
      <c r="I791" s="15"/>
      <c r="J791" s="36"/>
      <c r="K791" s="36"/>
      <c r="L791" s="36"/>
      <c r="M791" s="36"/>
      <c r="N791" s="36"/>
      <c r="O791" s="36"/>
      <c r="P791" s="36"/>
      <c r="Q791" s="37"/>
      <c r="R791" s="36"/>
      <c r="S791" s="36"/>
      <c r="T791" s="36"/>
      <c r="U791" s="36"/>
      <c r="V791" s="36"/>
    </row>
    <row r="792" spans="1:22" s="6" customFormat="1" ht="10.5" customHeight="1" x14ac:dyDescent="0.15">
      <c r="A792" s="31"/>
      <c r="B792" s="38" t="s">
        <v>0</v>
      </c>
      <c r="C792" s="38" t="s">
        <v>0</v>
      </c>
      <c r="D792" s="14">
        <f>E792+F792+G792+H792+I792</f>
        <v>0</v>
      </c>
      <c r="E792" s="15"/>
      <c r="F792" s="15"/>
      <c r="G792" s="15"/>
      <c r="H792" s="15"/>
      <c r="I792" s="15"/>
      <c r="J792" s="36"/>
      <c r="K792" s="36"/>
      <c r="L792" s="36"/>
      <c r="M792" s="36"/>
      <c r="N792" s="36"/>
      <c r="O792" s="36"/>
      <c r="P792" s="36"/>
      <c r="Q792" s="37"/>
      <c r="R792" s="36"/>
      <c r="S792" s="36"/>
      <c r="T792" s="36"/>
      <c r="U792" s="36"/>
      <c r="V792" s="36"/>
    </row>
    <row r="793" spans="1:22" s="6" customFormat="1" ht="10.5" customHeight="1" x14ac:dyDescent="0.15">
      <c r="A793" s="31"/>
      <c r="B793" s="38" t="s">
        <v>1</v>
      </c>
      <c r="C793" s="38" t="s">
        <v>1</v>
      </c>
      <c r="D793" s="14">
        <f>E793+F793+G793+H793+I793</f>
        <v>0</v>
      </c>
      <c r="E793" s="15"/>
      <c r="F793" s="15"/>
      <c r="G793" s="15"/>
      <c r="H793" s="15"/>
      <c r="I793" s="15"/>
      <c r="J793" s="36"/>
      <c r="K793" s="36"/>
      <c r="L793" s="36"/>
      <c r="M793" s="36"/>
      <c r="N793" s="36"/>
      <c r="O793" s="36"/>
      <c r="P793" s="36"/>
      <c r="Q793" s="37"/>
      <c r="R793" s="36"/>
      <c r="S793" s="36"/>
      <c r="T793" s="36"/>
      <c r="U793" s="36"/>
      <c r="V793" s="36"/>
    </row>
    <row r="794" spans="1:22" s="6" customFormat="1" ht="44.25" customHeight="1" x14ac:dyDescent="0.15">
      <c r="A794" s="31"/>
      <c r="B794" s="25" t="s">
        <v>535</v>
      </c>
      <c r="C794" s="26"/>
      <c r="D794" s="14">
        <f>E794+F794+G794+H794+I794</f>
        <v>145579.48000000001</v>
      </c>
      <c r="E794" s="15">
        <f>57518+135216.07-13872.185-33282.405</f>
        <v>145579.48000000001</v>
      </c>
      <c r="F794" s="15"/>
      <c r="G794" s="15"/>
      <c r="H794" s="15"/>
      <c r="I794" s="15"/>
      <c r="J794" s="36"/>
      <c r="K794" s="36"/>
      <c r="L794" s="36"/>
      <c r="M794" s="36"/>
      <c r="N794" s="36"/>
      <c r="O794" s="36"/>
      <c r="P794" s="36"/>
      <c r="Q794" s="37"/>
      <c r="R794" s="36"/>
      <c r="S794" s="36"/>
      <c r="T794" s="36"/>
      <c r="U794" s="36"/>
      <c r="V794" s="36"/>
    </row>
    <row r="795" spans="1:22" s="6" customFormat="1" ht="10.5" customHeight="1" x14ac:dyDescent="0.15">
      <c r="A795" s="31"/>
      <c r="B795" s="38" t="s">
        <v>2</v>
      </c>
      <c r="C795" s="38" t="s">
        <v>2</v>
      </c>
      <c r="D795" s="14">
        <f>E795+F795+G795+H795+I795</f>
        <v>0</v>
      </c>
      <c r="E795" s="15"/>
      <c r="F795" s="15"/>
      <c r="G795" s="15"/>
      <c r="H795" s="15"/>
      <c r="I795" s="15"/>
      <c r="J795" s="36"/>
      <c r="K795" s="36"/>
      <c r="L795" s="36"/>
      <c r="M795" s="36"/>
      <c r="N795" s="36"/>
      <c r="O795" s="36"/>
      <c r="P795" s="36"/>
      <c r="Q795" s="37"/>
      <c r="R795" s="36"/>
      <c r="S795" s="36"/>
      <c r="T795" s="36"/>
      <c r="U795" s="36"/>
      <c r="V795" s="36"/>
    </row>
    <row r="796" spans="1:22" s="6" customFormat="1" ht="10.5" customHeight="1" x14ac:dyDescent="0.15">
      <c r="A796" s="32"/>
      <c r="B796" s="38" t="s">
        <v>3</v>
      </c>
      <c r="C796" s="38" t="s">
        <v>3</v>
      </c>
      <c r="D796" s="14">
        <f>E796+F796+G796+H796+I796</f>
        <v>0</v>
      </c>
      <c r="E796" s="15"/>
      <c r="F796" s="15"/>
      <c r="G796" s="15"/>
      <c r="H796" s="15"/>
      <c r="I796" s="15"/>
      <c r="J796" s="36"/>
      <c r="K796" s="36"/>
      <c r="L796" s="36"/>
      <c r="M796" s="36"/>
      <c r="N796" s="36"/>
      <c r="O796" s="36"/>
      <c r="P796" s="36"/>
      <c r="Q796" s="37"/>
      <c r="R796" s="36"/>
      <c r="S796" s="36"/>
      <c r="T796" s="36"/>
      <c r="U796" s="36"/>
      <c r="V796" s="36"/>
    </row>
    <row r="797" spans="1:22" s="6" customFormat="1" ht="10.5" customHeight="1" x14ac:dyDescent="0.15">
      <c r="A797" s="30" t="s">
        <v>519</v>
      </c>
      <c r="B797" s="33" t="s">
        <v>521</v>
      </c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</row>
    <row r="798" spans="1:22" s="6" customFormat="1" ht="10.5" customHeight="1" x14ac:dyDescent="0.15">
      <c r="A798" s="31" t="s">
        <v>30</v>
      </c>
      <c r="B798" s="34" t="s">
        <v>522</v>
      </c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</row>
    <row r="799" spans="1:22" s="6" customFormat="1" ht="39" customHeight="1" x14ac:dyDescent="0.15">
      <c r="A799" s="31"/>
      <c r="B799" s="35" t="s">
        <v>527</v>
      </c>
      <c r="C799" s="35" t="s">
        <v>527</v>
      </c>
      <c r="D799" s="35"/>
      <c r="E799" s="35"/>
      <c r="F799" s="35"/>
      <c r="G799" s="35"/>
      <c r="H799" s="35"/>
      <c r="I799" s="35"/>
      <c r="J799" s="36" t="s">
        <v>66</v>
      </c>
      <c r="K799" s="36"/>
      <c r="L799" s="36" t="s">
        <v>516</v>
      </c>
      <c r="M799" s="36"/>
      <c r="N799" s="36" t="s">
        <v>524</v>
      </c>
      <c r="O799" s="36" t="s">
        <v>521</v>
      </c>
      <c r="P799" s="36" t="s">
        <v>525</v>
      </c>
      <c r="Q799" s="37" t="s">
        <v>528</v>
      </c>
      <c r="R799" s="36" t="s">
        <v>11</v>
      </c>
      <c r="S799" s="36" t="s">
        <v>10</v>
      </c>
      <c r="T799" s="36" t="s">
        <v>17</v>
      </c>
      <c r="U799" s="36"/>
      <c r="V799" s="36"/>
    </row>
    <row r="800" spans="1:22" s="6" customFormat="1" ht="10.5" customHeight="1" x14ac:dyDescent="0.15">
      <c r="A800" s="31"/>
      <c r="B800" s="38" t="s">
        <v>5</v>
      </c>
      <c r="C800" s="38" t="s">
        <v>5</v>
      </c>
      <c r="D800" s="14">
        <f>SUM(D801:D805)</f>
        <v>5041.067</v>
      </c>
      <c r="E800" s="15">
        <f>SUM(E801:E805)</f>
        <v>5041.067</v>
      </c>
      <c r="F800" s="15"/>
      <c r="G800" s="15"/>
      <c r="H800" s="15"/>
      <c r="I800" s="15"/>
      <c r="J800" s="36"/>
      <c r="K800" s="36"/>
      <c r="L800" s="36"/>
      <c r="M800" s="36"/>
      <c r="N800" s="36"/>
      <c r="O800" s="36"/>
      <c r="P800" s="36"/>
      <c r="Q800" s="37"/>
      <c r="R800" s="36"/>
      <c r="S800" s="36"/>
      <c r="T800" s="36"/>
      <c r="U800" s="36"/>
      <c r="V800" s="36"/>
    </row>
    <row r="801" spans="1:22" s="6" customFormat="1" ht="10.5" customHeight="1" x14ac:dyDescent="0.15">
      <c r="A801" s="31"/>
      <c r="B801" s="38" t="s">
        <v>0</v>
      </c>
      <c r="C801" s="38" t="s">
        <v>0</v>
      </c>
      <c r="D801" s="14">
        <f>E801+F801+G801+H801+I801</f>
        <v>0</v>
      </c>
      <c r="E801" s="15"/>
      <c r="F801" s="15"/>
      <c r="G801" s="15"/>
      <c r="H801" s="15"/>
      <c r="I801" s="15"/>
      <c r="J801" s="36"/>
      <c r="K801" s="36"/>
      <c r="L801" s="36"/>
      <c r="M801" s="36"/>
      <c r="N801" s="36"/>
      <c r="O801" s="36"/>
      <c r="P801" s="36"/>
      <c r="Q801" s="37"/>
      <c r="R801" s="36"/>
      <c r="S801" s="36"/>
      <c r="T801" s="36"/>
      <c r="U801" s="36"/>
      <c r="V801" s="36"/>
    </row>
    <row r="802" spans="1:22" s="6" customFormat="1" ht="10.5" customHeight="1" x14ac:dyDescent="0.15">
      <c r="A802" s="31"/>
      <c r="B802" s="38" t="s">
        <v>1</v>
      </c>
      <c r="C802" s="38" t="s">
        <v>1</v>
      </c>
      <c r="D802" s="14">
        <f t="shared" ref="D802:D803" si="148">E802+F802+G802+H802+I802</f>
        <v>0</v>
      </c>
      <c r="E802" s="15"/>
      <c r="F802" s="15"/>
      <c r="G802" s="15"/>
      <c r="H802" s="15"/>
      <c r="I802" s="15"/>
      <c r="J802" s="36"/>
      <c r="K802" s="36"/>
      <c r="L802" s="36"/>
      <c r="M802" s="36"/>
      <c r="N802" s="36"/>
      <c r="O802" s="36"/>
      <c r="P802" s="36"/>
      <c r="Q802" s="37"/>
      <c r="R802" s="36"/>
      <c r="S802" s="36"/>
      <c r="T802" s="36"/>
      <c r="U802" s="36"/>
      <c r="V802" s="36"/>
    </row>
    <row r="803" spans="1:22" s="6" customFormat="1" ht="43.5" customHeight="1" x14ac:dyDescent="0.15">
      <c r="A803" s="31"/>
      <c r="B803" s="25" t="s">
        <v>535</v>
      </c>
      <c r="C803" s="26"/>
      <c r="D803" s="14">
        <f t="shared" si="148"/>
        <v>5041.067</v>
      </c>
      <c r="E803" s="15">
        <f>0+5041.067</f>
        <v>5041.067</v>
      </c>
      <c r="F803" s="15"/>
      <c r="G803" s="15"/>
      <c r="H803" s="15"/>
      <c r="I803" s="15"/>
      <c r="J803" s="36"/>
      <c r="K803" s="36"/>
      <c r="L803" s="36"/>
      <c r="M803" s="36"/>
      <c r="N803" s="36"/>
      <c r="O803" s="36"/>
      <c r="P803" s="36"/>
      <c r="Q803" s="37"/>
      <c r="R803" s="36"/>
      <c r="S803" s="36"/>
      <c r="T803" s="36"/>
      <c r="U803" s="36"/>
      <c r="V803" s="36"/>
    </row>
    <row r="804" spans="1:22" s="6" customFormat="1" ht="10.5" customHeight="1" x14ac:dyDescent="0.15">
      <c r="A804" s="31"/>
      <c r="B804" s="38" t="s">
        <v>2</v>
      </c>
      <c r="C804" s="38" t="s">
        <v>2</v>
      </c>
      <c r="D804" s="14">
        <f>E804+F804+G804+H804+I804</f>
        <v>0</v>
      </c>
      <c r="E804" s="15"/>
      <c r="F804" s="15"/>
      <c r="G804" s="15"/>
      <c r="H804" s="15"/>
      <c r="I804" s="15"/>
      <c r="J804" s="36"/>
      <c r="K804" s="36"/>
      <c r="L804" s="36"/>
      <c r="M804" s="36"/>
      <c r="N804" s="36"/>
      <c r="O804" s="36"/>
      <c r="P804" s="36"/>
      <c r="Q804" s="37"/>
      <c r="R804" s="36"/>
      <c r="S804" s="36"/>
      <c r="T804" s="36"/>
      <c r="U804" s="36"/>
      <c r="V804" s="36"/>
    </row>
    <row r="805" spans="1:22" s="6" customFormat="1" ht="10.5" customHeight="1" x14ac:dyDescent="0.15">
      <c r="A805" s="32"/>
      <c r="B805" s="38" t="s">
        <v>3</v>
      </c>
      <c r="C805" s="38" t="s">
        <v>3</v>
      </c>
      <c r="D805" s="14">
        <f>E805+F805+G805+H805+I805</f>
        <v>0</v>
      </c>
      <c r="E805" s="15"/>
      <c r="F805" s="15"/>
      <c r="G805" s="15"/>
      <c r="H805" s="15"/>
      <c r="I805" s="15"/>
      <c r="J805" s="36"/>
      <c r="K805" s="36"/>
      <c r="L805" s="36"/>
      <c r="M805" s="36"/>
      <c r="N805" s="36"/>
      <c r="O805" s="36"/>
      <c r="P805" s="36"/>
      <c r="Q805" s="37"/>
      <c r="R805" s="36"/>
      <c r="S805" s="36"/>
      <c r="T805" s="36"/>
      <c r="U805" s="36"/>
      <c r="V805" s="36"/>
    </row>
    <row r="806" spans="1:22" s="6" customFormat="1" ht="10.5" customHeight="1" x14ac:dyDescent="0.15">
      <c r="A806" s="30" t="s">
        <v>520</v>
      </c>
      <c r="B806" s="33" t="s">
        <v>521</v>
      </c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</row>
    <row r="807" spans="1:22" s="6" customFormat="1" ht="10.5" customHeight="1" x14ac:dyDescent="0.15">
      <c r="A807" s="31" t="s">
        <v>30</v>
      </c>
      <c r="B807" s="34" t="s">
        <v>522</v>
      </c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</row>
    <row r="808" spans="1:22" s="6" customFormat="1" ht="35.25" customHeight="1" x14ac:dyDescent="0.15">
      <c r="A808" s="31"/>
      <c r="B808" s="35" t="s">
        <v>529</v>
      </c>
      <c r="C808" s="35" t="s">
        <v>529</v>
      </c>
      <c r="D808" s="35"/>
      <c r="E808" s="35"/>
      <c r="F808" s="35"/>
      <c r="G808" s="35"/>
      <c r="H808" s="35"/>
      <c r="I808" s="35"/>
      <c r="J808" s="36" t="s">
        <v>66</v>
      </c>
      <c r="K808" s="36"/>
      <c r="L808" s="36" t="s">
        <v>516</v>
      </c>
      <c r="M808" s="36"/>
      <c r="N808" s="36" t="s">
        <v>524</v>
      </c>
      <c r="O808" s="36" t="s">
        <v>521</v>
      </c>
      <c r="P808" s="36" t="s">
        <v>525</v>
      </c>
      <c r="Q808" s="37" t="s">
        <v>530</v>
      </c>
      <c r="R808" s="36" t="s">
        <v>11</v>
      </c>
      <c r="S808" s="36" t="s">
        <v>10</v>
      </c>
      <c r="T808" s="36" t="s">
        <v>17</v>
      </c>
      <c r="U808" s="36"/>
      <c r="V808" s="36"/>
    </row>
    <row r="809" spans="1:22" s="6" customFormat="1" ht="10.5" customHeight="1" x14ac:dyDescent="0.15">
      <c r="A809" s="31"/>
      <c r="B809" s="38" t="s">
        <v>5</v>
      </c>
      <c r="C809" s="38" t="s">
        <v>5</v>
      </c>
      <c r="D809" s="14">
        <f>SUM(D810:D814)</f>
        <v>6996.1180000000004</v>
      </c>
      <c r="E809" s="15">
        <f>SUM(E810:E814)</f>
        <v>6996.1180000000004</v>
      </c>
      <c r="F809" s="15"/>
      <c r="G809" s="15"/>
      <c r="H809" s="15"/>
      <c r="I809" s="15"/>
      <c r="J809" s="36"/>
      <c r="K809" s="36"/>
      <c r="L809" s="36"/>
      <c r="M809" s="36"/>
      <c r="N809" s="36"/>
      <c r="O809" s="36"/>
      <c r="P809" s="36"/>
      <c r="Q809" s="37"/>
      <c r="R809" s="36"/>
      <c r="S809" s="36"/>
      <c r="T809" s="36"/>
      <c r="U809" s="36"/>
      <c r="V809" s="36"/>
    </row>
    <row r="810" spans="1:22" s="6" customFormat="1" ht="10.5" customHeight="1" x14ac:dyDescent="0.15">
      <c r="A810" s="31"/>
      <c r="B810" s="38" t="s">
        <v>0</v>
      </c>
      <c r="C810" s="38" t="s">
        <v>0</v>
      </c>
      <c r="D810" s="14">
        <f>E810+F810+G810+H810+I810</f>
        <v>0</v>
      </c>
      <c r="E810" s="15"/>
      <c r="F810" s="15"/>
      <c r="G810" s="15"/>
      <c r="H810" s="15"/>
      <c r="I810" s="15"/>
      <c r="J810" s="36"/>
      <c r="K810" s="36"/>
      <c r="L810" s="36"/>
      <c r="M810" s="36"/>
      <c r="N810" s="36"/>
      <c r="O810" s="36"/>
      <c r="P810" s="36"/>
      <c r="Q810" s="37"/>
      <c r="R810" s="36"/>
      <c r="S810" s="36"/>
      <c r="T810" s="36"/>
      <c r="U810" s="36"/>
      <c r="V810" s="36"/>
    </row>
    <row r="811" spans="1:22" s="6" customFormat="1" ht="10.5" customHeight="1" x14ac:dyDescent="0.15">
      <c r="A811" s="31"/>
      <c r="B811" s="38" t="s">
        <v>1</v>
      </c>
      <c r="C811" s="38" t="s">
        <v>1</v>
      </c>
      <c r="D811" s="14">
        <f t="shared" ref="D811:D812" si="149">E811+F811+G811+H811+I811</f>
        <v>0</v>
      </c>
      <c r="E811" s="15"/>
      <c r="F811" s="15"/>
      <c r="G811" s="15"/>
      <c r="H811" s="15"/>
      <c r="I811" s="15"/>
      <c r="J811" s="36"/>
      <c r="K811" s="36"/>
      <c r="L811" s="36"/>
      <c r="M811" s="36"/>
      <c r="N811" s="36"/>
      <c r="O811" s="36"/>
      <c r="P811" s="36"/>
      <c r="Q811" s="37"/>
      <c r="R811" s="36"/>
      <c r="S811" s="36"/>
      <c r="T811" s="36"/>
      <c r="U811" s="36"/>
      <c r="V811" s="36"/>
    </row>
    <row r="812" spans="1:22" s="6" customFormat="1" ht="43.5" customHeight="1" x14ac:dyDescent="0.15">
      <c r="A812" s="31"/>
      <c r="B812" s="25" t="s">
        <v>535</v>
      </c>
      <c r="C812" s="26"/>
      <c r="D812" s="14">
        <f t="shared" si="149"/>
        <v>6996.1180000000004</v>
      </c>
      <c r="E812" s="15">
        <f>0+6996.118</f>
        <v>6996.1180000000004</v>
      </c>
      <c r="F812" s="15"/>
      <c r="G812" s="15"/>
      <c r="H812" s="15"/>
      <c r="I812" s="15"/>
      <c r="J812" s="36"/>
      <c r="K812" s="36"/>
      <c r="L812" s="36"/>
      <c r="M812" s="36"/>
      <c r="N812" s="36"/>
      <c r="O812" s="36"/>
      <c r="P812" s="36"/>
      <c r="Q812" s="37"/>
      <c r="R812" s="36"/>
      <c r="S812" s="36"/>
      <c r="T812" s="36"/>
      <c r="U812" s="36"/>
      <c r="V812" s="36"/>
    </row>
    <row r="813" spans="1:22" s="6" customFormat="1" ht="10.5" customHeight="1" x14ac:dyDescent="0.15">
      <c r="A813" s="31"/>
      <c r="B813" s="38" t="s">
        <v>2</v>
      </c>
      <c r="C813" s="38" t="s">
        <v>2</v>
      </c>
      <c r="D813" s="14">
        <f>E813+F813+G813+H813+I813</f>
        <v>0</v>
      </c>
      <c r="E813" s="15"/>
      <c r="F813" s="15"/>
      <c r="G813" s="15"/>
      <c r="H813" s="15"/>
      <c r="I813" s="15"/>
      <c r="J813" s="36"/>
      <c r="K813" s="36"/>
      <c r="L813" s="36"/>
      <c r="M813" s="36"/>
      <c r="N813" s="36"/>
      <c r="O813" s="36"/>
      <c r="P813" s="36"/>
      <c r="Q813" s="37"/>
      <c r="R813" s="36"/>
      <c r="S813" s="36"/>
      <c r="T813" s="36"/>
      <c r="U813" s="36"/>
      <c r="V813" s="36"/>
    </row>
    <row r="814" spans="1:22" s="6" customFormat="1" ht="10.5" customHeight="1" x14ac:dyDescent="0.15">
      <c r="A814" s="32"/>
      <c r="B814" s="38" t="s">
        <v>3</v>
      </c>
      <c r="C814" s="38" t="s">
        <v>3</v>
      </c>
      <c r="D814" s="14">
        <f>E814+F814+G814+H814+I814</f>
        <v>0</v>
      </c>
      <c r="E814" s="15"/>
      <c r="F814" s="15"/>
      <c r="G814" s="15"/>
      <c r="H814" s="15"/>
      <c r="I814" s="15"/>
      <c r="J814" s="36"/>
      <c r="K814" s="36"/>
      <c r="L814" s="36"/>
      <c r="M814" s="36"/>
      <c r="N814" s="36"/>
      <c r="O814" s="36"/>
      <c r="P814" s="36"/>
      <c r="Q814" s="37"/>
      <c r="R814" s="36"/>
      <c r="S814" s="36"/>
      <c r="T814" s="36"/>
      <c r="U814" s="36"/>
      <c r="V814" s="36"/>
    </row>
    <row r="815" spans="1:22" s="6" customFormat="1" ht="10.5" customHeight="1" x14ac:dyDescent="0.15">
      <c r="A815" s="30" t="s">
        <v>533</v>
      </c>
      <c r="B815" s="33" t="s">
        <v>521</v>
      </c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</row>
    <row r="816" spans="1:22" s="6" customFormat="1" ht="10.5" customHeight="1" x14ac:dyDescent="0.15">
      <c r="A816" s="31" t="s">
        <v>30</v>
      </c>
      <c r="B816" s="34" t="s">
        <v>522</v>
      </c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</row>
    <row r="817" spans="1:23" s="6" customFormat="1" ht="33.75" customHeight="1" x14ac:dyDescent="0.15">
      <c r="A817" s="31"/>
      <c r="B817" s="35" t="s">
        <v>531</v>
      </c>
      <c r="C817" s="35" t="s">
        <v>531</v>
      </c>
      <c r="D817" s="35"/>
      <c r="E817" s="35"/>
      <c r="F817" s="35"/>
      <c r="G817" s="35"/>
      <c r="H817" s="35"/>
      <c r="I817" s="35"/>
      <c r="J817" s="36"/>
      <c r="K817" s="36" t="s">
        <v>66</v>
      </c>
      <c r="L817" s="36" t="s">
        <v>516</v>
      </c>
      <c r="M817" s="36"/>
      <c r="N817" s="36" t="s">
        <v>524</v>
      </c>
      <c r="O817" s="36" t="s">
        <v>521</v>
      </c>
      <c r="P817" s="36" t="s">
        <v>525</v>
      </c>
      <c r="Q817" s="37" t="s">
        <v>532</v>
      </c>
      <c r="R817" s="36" t="s">
        <v>11</v>
      </c>
      <c r="S817" s="36" t="s">
        <v>10</v>
      </c>
      <c r="T817" s="36" t="s">
        <v>176</v>
      </c>
      <c r="U817" s="36"/>
      <c r="V817" s="36"/>
    </row>
    <row r="818" spans="1:23" s="6" customFormat="1" ht="10.5" customHeight="1" x14ac:dyDescent="0.15">
      <c r="A818" s="31"/>
      <c r="B818" s="38" t="s">
        <v>5</v>
      </c>
      <c r="C818" s="38" t="s">
        <v>5</v>
      </c>
      <c r="D818" s="14">
        <f>SUM(D819:D823)</f>
        <v>11900</v>
      </c>
      <c r="E818" s="15">
        <f>SUM(E819:E823)</f>
        <v>11900</v>
      </c>
      <c r="F818" s="15"/>
      <c r="G818" s="15"/>
      <c r="H818" s="15"/>
      <c r="I818" s="15"/>
      <c r="J818" s="36"/>
      <c r="K818" s="36"/>
      <c r="L818" s="36"/>
      <c r="M818" s="36"/>
      <c r="N818" s="36"/>
      <c r="O818" s="36"/>
      <c r="P818" s="36"/>
      <c r="Q818" s="37"/>
      <c r="R818" s="36"/>
      <c r="S818" s="36"/>
      <c r="T818" s="36"/>
      <c r="U818" s="36"/>
      <c r="V818" s="36"/>
    </row>
    <row r="819" spans="1:23" s="6" customFormat="1" ht="10.5" customHeight="1" x14ac:dyDescent="0.15">
      <c r="A819" s="31"/>
      <c r="B819" s="38" t="s">
        <v>0</v>
      </c>
      <c r="C819" s="38" t="s">
        <v>0</v>
      </c>
      <c r="D819" s="14">
        <f>E819+F819+G819+H819+I819</f>
        <v>0</v>
      </c>
      <c r="E819" s="15"/>
      <c r="F819" s="15"/>
      <c r="G819" s="15"/>
      <c r="H819" s="15"/>
      <c r="I819" s="15"/>
      <c r="J819" s="36"/>
      <c r="K819" s="36"/>
      <c r="L819" s="36"/>
      <c r="M819" s="36"/>
      <c r="N819" s="36"/>
      <c r="O819" s="36"/>
      <c r="P819" s="36"/>
      <c r="Q819" s="37"/>
      <c r="R819" s="36"/>
      <c r="S819" s="36"/>
      <c r="T819" s="36"/>
      <c r="U819" s="36"/>
      <c r="V819" s="36"/>
    </row>
    <row r="820" spans="1:23" s="6" customFormat="1" ht="10.5" customHeight="1" x14ac:dyDescent="0.15">
      <c r="A820" s="31"/>
      <c r="B820" s="38" t="s">
        <v>1</v>
      </c>
      <c r="C820" s="38" t="s">
        <v>1</v>
      </c>
      <c r="D820" s="14">
        <f t="shared" ref="D820:D822" si="150">E820+F820+G820+H820+I820</f>
        <v>0</v>
      </c>
      <c r="E820" s="15"/>
      <c r="F820" s="15"/>
      <c r="G820" s="15"/>
      <c r="H820" s="15"/>
      <c r="I820" s="15"/>
      <c r="J820" s="36"/>
      <c r="K820" s="36"/>
      <c r="L820" s="36"/>
      <c r="M820" s="36"/>
      <c r="N820" s="36"/>
      <c r="O820" s="36"/>
      <c r="P820" s="36"/>
      <c r="Q820" s="37"/>
      <c r="R820" s="36"/>
      <c r="S820" s="36"/>
      <c r="T820" s="36"/>
      <c r="U820" s="36"/>
      <c r="V820" s="36"/>
    </row>
    <row r="821" spans="1:23" s="6" customFormat="1" ht="43.5" customHeight="1" x14ac:dyDescent="0.15">
      <c r="A821" s="31"/>
      <c r="B821" s="25" t="s">
        <v>535</v>
      </c>
      <c r="C821" s="26"/>
      <c r="D821" s="14">
        <f t="shared" si="150"/>
        <v>11900</v>
      </c>
      <c r="E821" s="15">
        <v>11900</v>
      </c>
      <c r="F821" s="15"/>
      <c r="G821" s="15"/>
      <c r="H821" s="15"/>
      <c r="I821" s="15"/>
      <c r="J821" s="36"/>
      <c r="K821" s="36"/>
      <c r="L821" s="36"/>
      <c r="M821" s="36"/>
      <c r="N821" s="36"/>
      <c r="O821" s="36"/>
      <c r="P821" s="36"/>
      <c r="Q821" s="37"/>
      <c r="R821" s="36"/>
      <c r="S821" s="36"/>
      <c r="T821" s="36"/>
      <c r="U821" s="36"/>
      <c r="V821" s="36"/>
    </row>
    <row r="822" spans="1:23" s="6" customFormat="1" ht="10.5" customHeight="1" x14ac:dyDescent="0.15">
      <c r="A822" s="31"/>
      <c r="B822" s="38" t="s">
        <v>2</v>
      </c>
      <c r="C822" s="38" t="s">
        <v>2</v>
      </c>
      <c r="D822" s="14">
        <f t="shared" si="150"/>
        <v>0</v>
      </c>
      <c r="E822" s="15"/>
      <c r="F822" s="15"/>
      <c r="G822" s="15"/>
      <c r="H822" s="15"/>
      <c r="I822" s="15"/>
      <c r="J822" s="36"/>
      <c r="K822" s="36"/>
      <c r="L822" s="36"/>
      <c r="M822" s="36"/>
      <c r="N822" s="36"/>
      <c r="O822" s="36"/>
      <c r="P822" s="36"/>
      <c r="Q822" s="37"/>
      <c r="R822" s="36"/>
      <c r="S822" s="36"/>
      <c r="T822" s="36"/>
      <c r="U822" s="36"/>
      <c r="V822" s="36"/>
    </row>
    <row r="823" spans="1:23" s="6" customFormat="1" ht="10.5" customHeight="1" x14ac:dyDescent="0.15">
      <c r="A823" s="32"/>
      <c r="B823" s="38" t="s">
        <v>3</v>
      </c>
      <c r="C823" s="38" t="s">
        <v>3</v>
      </c>
      <c r="D823" s="14">
        <f>E823+F823+G823+H823+I823</f>
        <v>0</v>
      </c>
      <c r="E823" s="15"/>
      <c r="F823" s="15"/>
      <c r="G823" s="15"/>
      <c r="H823" s="15"/>
      <c r="I823" s="15"/>
      <c r="J823" s="36"/>
      <c r="K823" s="36"/>
      <c r="L823" s="36"/>
      <c r="M823" s="36"/>
      <c r="N823" s="36"/>
      <c r="O823" s="36"/>
      <c r="P823" s="36"/>
      <c r="Q823" s="37"/>
      <c r="R823" s="36"/>
      <c r="S823" s="36"/>
      <c r="T823" s="36"/>
      <c r="U823" s="36"/>
      <c r="V823" s="36"/>
    </row>
    <row r="824" spans="1:23" s="6" customFormat="1" ht="10.5" x14ac:dyDescent="0.1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</row>
    <row r="825" spans="1:23" s="6" customFormat="1" ht="15" customHeight="1" x14ac:dyDescent="0.15">
      <c r="A825" s="66" t="s">
        <v>5</v>
      </c>
      <c r="B825" s="66"/>
      <c r="C825" s="66"/>
      <c r="D825" s="16">
        <f t="shared" ref="D825:I825" si="151">SUM(D826:D830)</f>
        <v>17391102.206181705</v>
      </c>
      <c r="E825" s="17">
        <f t="shared" si="151"/>
        <v>6845231.5513186147</v>
      </c>
      <c r="F825" s="17">
        <f t="shared" si="151"/>
        <v>5231552.4235158935</v>
      </c>
      <c r="G825" s="17">
        <f t="shared" si="151"/>
        <v>1947571.2859492481</v>
      </c>
      <c r="H825" s="17">
        <f t="shared" si="151"/>
        <v>2685480.1032737442</v>
      </c>
      <c r="I825" s="17">
        <f t="shared" si="151"/>
        <v>681266.84212420194</v>
      </c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</row>
    <row r="826" spans="1:23" s="6" customFormat="1" ht="15" customHeight="1" x14ac:dyDescent="0.15">
      <c r="A826" s="66" t="s">
        <v>0</v>
      </c>
      <c r="B826" s="66"/>
      <c r="C826" s="66"/>
      <c r="D826" s="17">
        <f>E826+F826+G826+H826+I826</f>
        <v>7713643.3000000007</v>
      </c>
      <c r="E826" s="17">
        <f t="shared" ref="E826:I827" si="152">E11+E73+E159+E189+E203+E233+E263+E325+E403+E673+E687+E717+E747+E761</f>
        <v>3511058.3000000003</v>
      </c>
      <c r="F826" s="17">
        <f t="shared" si="152"/>
        <v>3551952.1</v>
      </c>
      <c r="G826" s="17">
        <f t="shared" si="152"/>
        <v>650632.9</v>
      </c>
      <c r="H826" s="17">
        <f t="shared" si="152"/>
        <v>0</v>
      </c>
      <c r="I826" s="17">
        <f t="shared" si="152"/>
        <v>0</v>
      </c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</row>
    <row r="827" spans="1:23" s="6" customFormat="1" ht="15" customHeight="1" x14ac:dyDescent="0.15">
      <c r="A827" s="66" t="s">
        <v>1</v>
      </c>
      <c r="B827" s="66"/>
      <c r="C827" s="66"/>
      <c r="D827" s="17">
        <f>E827+F827+G827+H827+I827</f>
        <v>9299774.5893058423</v>
      </c>
      <c r="E827" s="17">
        <f t="shared" si="152"/>
        <v>3134367.97</v>
      </c>
      <c r="F827" s="17">
        <f t="shared" si="152"/>
        <v>1677624.0200000003</v>
      </c>
      <c r="G827" s="17">
        <f t="shared" si="152"/>
        <v>1242064.0399999998</v>
      </c>
      <c r="H827" s="17">
        <f t="shared" si="152"/>
        <v>2579605.7697122511</v>
      </c>
      <c r="I827" s="17">
        <f t="shared" si="152"/>
        <v>666112.78959358972</v>
      </c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</row>
    <row r="828" spans="1:23" s="6" customFormat="1" ht="30" customHeight="1" x14ac:dyDescent="0.15">
      <c r="A828" s="27" t="s">
        <v>535</v>
      </c>
      <c r="B828" s="28"/>
      <c r="C828" s="29"/>
      <c r="D828" s="17">
        <f>E828+F828+G828+H828+I828</f>
        <v>169516.66500000001</v>
      </c>
      <c r="E828" s="17">
        <f>E785</f>
        <v>169516.66500000001</v>
      </c>
      <c r="F828" s="17">
        <f t="shared" ref="F828:H828" si="153">F785</f>
        <v>0</v>
      </c>
      <c r="G828" s="17">
        <f t="shared" si="153"/>
        <v>0</v>
      </c>
      <c r="H828" s="17">
        <f t="shared" si="153"/>
        <v>0</v>
      </c>
      <c r="I828" s="17">
        <f>I785</f>
        <v>0</v>
      </c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</row>
    <row r="829" spans="1:23" s="6" customFormat="1" ht="15" customHeight="1" x14ac:dyDescent="0.15">
      <c r="A829" s="66" t="s">
        <v>2</v>
      </c>
      <c r="B829" s="66"/>
      <c r="C829" s="66"/>
      <c r="D829" s="17">
        <f t="shared" ref="D829:D830" si="154">E829+F829+G829+H829+I829</f>
        <v>208167.65187586125</v>
      </c>
      <c r="E829" s="17">
        <f t="shared" ref="E829:I830" si="155">E13+E75+E161+E191+E205+E235+E265+E327+E405+E675+E689+E719+E749+E763</f>
        <v>30288.61631861404</v>
      </c>
      <c r="F829" s="17">
        <f t="shared" si="155"/>
        <v>1976.3035158938283</v>
      </c>
      <c r="G829" s="17">
        <f t="shared" si="155"/>
        <v>54874.34594924812</v>
      </c>
      <c r="H829" s="17">
        <f t="shared" si="155"/>
        <v>105874.33356149303</v>
      </c>
      <c r="I829" s="17">
        <f t="shared" si="155"/>
        <v>15154.052530612245</v>
      </c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</row>
    <row r="830" spans="1:23" s="6" customFormat="1" ht="15" customHeight="1" x14ac:dyDescent="0.15">
      <c r="A830" s="66" t="s">
        <v>3</v>
      </c>
      <c r="B830" s="66"/>
      <c r="C830" s="66"/>
      <c r="D830" s="17">
        <f t="shared" si="154"/>
        <v>0</v>
      </c>
      <c r="E830" s="17">
        <f t="shared" si="155"/>
        <v>0</v>
      </c>
      <c r="F830" s="17">
        <f t="shared" si="155"/>
        <v>0</v>
      </c>
      <c r="G830" s="17">
        <f t="shared" si="155"/>
        <v>0</v>
      </c>
      <c r="H830" s="17">
        <f t="shared" si="155"/>
        <v>0</v>
      </c>
      <c r="I830" s="17">
        <f t="shared" si="155"/>
        <v>0</v>
      </c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</row>
    <row r="831" spans="1:23" ht="21" customHeight="1" x14ac:dyDescent="0.25">
      <c r="A831" s="54" t="s">
        <v>438</v>
      </c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1"/>
    </row>
    <row r="832" spans="1:23" ht="15" x14ac:dyDescent="0.25">
      <c r="H832" s="4"/>
      <c r="I832" s="4"/>
      <c r="W832" s="1"/>
    </row>
  </sheetData>
  <mergeCells count="2122">
    <mergeCell ref="O65:O70"/>
    <mergeCell ref="P65:P70"/>
    <mergeCell ref="Q65:Q70"/>
    <mergeCell ref="R65:R70"/>
    <mergeCell ref="S65:S70"/>
    <mergeCell ref="T65:T70"/>
    <mergeCell ref="U65:U70"/>
    <mergeCell ref="V65:V70"/>
    <mergeCell ref="B66:C66"/>
    <mergeCell ref="B67:C67"/>
    <mergeCell ref="B68:C68"/>
    <mergeCell ref="B69:C69"/>
    <mergeCell ref="B70:C70"/>
    <mergeCell ref="A149:A156"/>
    <mergeCell ref="B149:V149"/>
    <mergeCell ref="B150:V150"/>
    <mergeCell ref="B151:I151"/>
    <mergeCell ref="J151:J156"/>
    <mergeCell ref="K151:K156"/>
    <mergeCell ref="L151:L156"/>
    <mergeCell ref="M151:M156"/>
    <mergeCell ref="N151:N156"/>
    <mergeCell ref="O151:O156"/>
    <mergeCell ref="P151:P156"/>
    <mergeCell ref="Q151:Q156"/>
    <mergeCell ref="R151:R156"/>
    <mergeCell ref="S151:S156"/>
    <mergeCell ref="T151:T156"/>
    <mergeCell ref="U151:U156"/>
    <mergeCell ref="V151:V156"/>
    <mergeCell ref="B393:V393"/>
    <mergeCell ref="B394:V394"/>
    <mergeCell ref="B395:I395"/>
    <mergeCell ref="J395:J400"/>
    <mergeCell ref="K395:K400"/>
    <mergeCell ref="L395:L400"/>
    <mergeCell ref="M395:M400"/>
    <mergeCell ref="N395:N400"/>
    <mergeCell ref="O395:O400"/>
    <mergeCell ref="P395:P400"/>
    <mergeCell ref="Q395:Q400"/>
    <mergeCell ref="R395:R400"/>
    <mergeCell ref="S395:S400"/>
    <mergeCell ref="T395:T400"/>
    <mergeCell ref="U395:U400"/>
    <mergeCell ref="V395:V400"/>
    <mergeCell ref="B396:C396"/>
    <mergeCell ref="B397:C397"/>
    <mergeCell ref="B398:C398"/>
    <mergeCell ref="B399:C399"/>
    <mergeCell ref="A261:A266"/>
    <mergeCell ref="B261:V261"/>
    <mergeCell ref="B262:C262"/>
    <mergeCell ref="B263:C263"/>
    <mergeCell ref="B264:C264"/>
    <mergeCell ref="B265:C265"/>
    <mergeCell ref="B266:C266"/>
    <mergeCell ref="A826:C826"/>
    <mergeCell ref="T173:T178"/>
    <mergeCell ref="U173:U178"/>
    <mergeCell ref="V173:V178"/>
    <mergeCell ref="J239:J244"/>
    <mergeCell ref="K239:K244"/>
    <mergeCell ref="L239:L244"/>
    <mergeCell ref="M239:M244"/>
    <mergeCell ref="N239:N244"/>
    <mergeCell ref="O239:O244"/>
    <mergeCell ref="P239:P244"/>
    <mergeCell ref="Q239:Q244"/>
    <mergeCell ref="R239:R244"/>
    <mergeCell ref="S239:S244"/>
    <mergeCell ref="T239:T244"/>
    <mergeCell ref="B308:V308"/>
    <mergeCell ref="J309:J314"/>
    <mergeCell ref="K309:K314"/>
    <mergeCell ref="L309:L314"/>
    <mergeCell ref="M309:M314"/>
    <mergeCell ref="N309:N314"/>
    <mergeCell ref="O309:O314"/>
    <mergeCell ref="P309:P314"/>
    <mergeCell ref="Q309:Q314"/>
    <mergeCell ref="R309:R314"/>
    <mergeCell ref="A187:A192"/>
    <mergeCell ref="B187:V187"/>
    <mergeCell ref="B194:V194"/>
    <mergeCell ref="J195:J200"/>
    <mergeCell ref="K195:K200"/>
    <mergeCell ref="L195:L200"/>
    <mergeCell ref="K209:K214"/>
    <mergeCell ref="J209:J214"/>
    <mergeCell ref="N209:N214"/>
    <mergeCell ref="O209:O214"/>
    <mergeCell ref="P209:P214"/>
    <mergeCell ref="B208:V208"/>
    <mergeCell ref="Q217:Q222"/>
    <mergeCell ref="R217:R222"/>
    <mergeCell ref="S217:S222"/>
    <mergeCell ref="T247:T252"/>
    <mergeCell ref="U247:U252"/>
    <mergeCell ref="V247:V252"/>
    <mergeCell ref="A201:A206"/>
    <mergeCell ref="B201:V201"/>
    <mergeCell ref="B202:C202"/>
    <mergeCell ref="B203:C203"/>
    <mergeCell ref="B204:C204"/>
    <mergeCell ref="M195:M200"/>
    <mergeCell ref="N195:N200"/>
    <mergeCell ref="O195:O200"/>
    <mergeCell ref="P195:P200"/>
    <mergeCell ref="Q195:Q200"/>
    <mergeCell ref="R195:R200"/>
    <mergeCell ref="B188:C188"/>
    <mergeCell ref="B189:C189"/>
    <mergeCell ref="B190:C190"/>
    <mergeCell ref="L457:L462"/>
    <mergeCell ref="L417:L422"/>
    <mergeCell ref="M417:M422"/>
    <mergeCell ref="N417:N422"/>
    <mergeCell ref="O417:O422"/>
    <mergeCell ref="P417:P422"/>
    <mergeCell ref="U441:U446"/>
    <mergeCell ref="V441:V446"/>
    <mergeCell ref="B448:V448"/>
    <mergeCell ref="J449:J454"/>
    <mergeCell ref="Q441:Q446"/>
    <mergeCell ref="R441:R446"/>
    <mergeCell ref="S441:S446"/>
    <mergeCell ref="T441:T446"/>
    <mergeCell ref="Q417:Q422"/>
    <mergeCell ref="R417:R422"/>
    <mergeCell ref="O425:O430"/>
    <mergeCell ref="B440:V440"/>
    <mergeCell ref="B456:V456"/>
    <mergeCell ref="B457:I457"/>
    <mergeCell ref="B455:V455"/>
    <mergeCell ref="S449:S454"/>
    <mergeCell ref="T449:T454"/>
    <mergeCell ref="U449:U454"/>
    <mergeCell ref="T457:T462"/>
    <mergeCell ref="U457:U462"/>
    <mergeCell ref="O457:O462"/>
    <mergeCell ref="B458:C458"/>
    <mergeCell ref="B459:C459"/>
    <mergeCell ref="B460:C460"/>
    <mergeCell ref="B461:C461"/>
    <mergeCell ref="B462:C462"/>
    <mergeCell ref="L641:L646"/>
    <mergeCell ref="M641:M646"/>
    <mergeCell ref="N641:N646"/>
    <mergeCell ref="O641:O646"/>
    <mergeCell ref="P641:P646"/>
    <mergeCell ref="Q641:Q646"/>
    <mergeCell ref="R641:R646"/>
    <mergeCell ref="S641:S646"/>
    <mergeCell ref="T641:T646"/>
    <mergeCell ref="U641:U646"/>
    <mergeCell ref="V641:V646"/>
    <mergeCell ref="J633:J638"/>
    <mergeCell ref="K633:K638"/>
    <mergeCell ref="L633:L638"/>
    <mergeCell ref="M633:M638"/>
    <mergeCell ref="L625:L630"/>
    <mergeCell ref="N601:N606"/>
    <mergeCell ref="O601:O606"/>
    <mergeCell ref="P601:P606"/>
    <mergeCell ref="Q601:Q606"/>
    <mergeCell ref="O617:O622"/>
    <mergeCell ref="P617:P622"/>
    <mergeCell ref="Q617:Q622"/>
    <mergeCell ref="R617:R622"/>
    <mergeCell ref="P609:P614"/>
    <mergeCell ref="Q609:Q614"/>
    <mergeCell ref="R609:R614"/>
    <mergeCell ref="S609:S614"/>
    <mergeCell ref="T609:T614"/>
    <mergeCell ref="U609:U614"/>
    <mergeCell ref="V609:V614"/>
    <mergeCell ref="L649:L654"/>
    <mergeCell ref="S617:S622"/>
    <mergeCell ref="T617:T622"/>
    <mergeCell ref="U617:U622"/>
    <mergeCell ref="O465:O470"/>
    <mergeCell ref="P465:P470"/>
    <mergeCell ref="Q465:Q470"/>
    <mergeCell ref="R465:R470"/>
    <mergeCell ref="S465:S470"/>
    <mergeCell ref="T465:T470"/>
    <mergeCell ref="N617:N622"/>
    <mergeCell ref="B592:V592"/>
    <mergeCell ref="J593:J598"/>
    <mergeCell ref="B600:V600"/>
    <mergeCell ref="K601:K606"/>
    <mergeCell ref="L601:L606"/>
    <mergeCell ref="M601:M606"/>
    <mergeCell ref="V633:V638"/>
    <mergeCell ref="K625:K630"/>
    <mergeCell ref="N633:N638"/>
    <mergeCell ref="O633:O638"/>
    <mergeCell ref="P633:P638"/>
    <mergeCell ref="Q633:Q638"/>
    <mergeCell ref="B632:V632"/>
    <mergeCell ref="B624:V624"/>
    <mergeCell ref="B608:V608"/>
    <mergeCell ref="J609:J614"/>
    <mergeCell ref="K609:K614"/>
    <mergeCell ref="L609:L614"/>
    <mergeCell ref="M609:M614"/>
    <mergeCell ref="N609:N614"/>
    <mergeCell ref="O609:O614"/>
    <mergeCell ref="O649:O654"/>
    <mergeCell ref="P649:P654"/>
    <mergeCell ref="Q649:Q654"/>
    <mergeCell ref="R649:R654"/>
    <mergeCell ref="S649:S654"/>
    <mergeCell ref="T649:T654"/>
    <mergeCell ref="U649:U654"/>
    <mergeCell ref="V649:V654"/>
    <mergeCell ref="B640:V640"/>
    <mergeCell ref="J641:J646"/>
    <mergeCell ref="K641:K646"/>
    <mergeCell ref="M625:M630"/>
    <mergeCell ref="O625:O630"/>
    <mergeCell ref="P625:P630"/>
    <mergeCell ref="Q625:Q630"/>
    <mergeCell ref="R625:R630"/>
    <mergeCell ref="S625:S630"/>
    <mergeCell ref="B633:I633"/>
    <mergeCell ref="B634:C634"/>
    <mergeCell ref="B635:C635"/>
    <mergeCell ref="B636:C636"/>
    <mergeCell ref="B637:C637"/>
    <mergeCell ref="B638:C638"/>
    <mergeCell ref="B641:I641"/>
    <mergeCell ref="B642:C642"/>
    <mergeCell ref="T625:T630"/>
    <mergeCell ref="U625:U630"/>
    <mergeCell ref="V625:V630"/>
    <mergeCell ref="J625:J630"/>
    <mergeCell ref="B648:V648"/>
    <mergeCell ref="J649:J654"/>
    <mergeCell ref="K649:K654"/>
    <mergeCell ref="K617:K622"/>
    <mergeCell ref="L617:L622"/>
    <mergeCell ref="M617:M622"/>
    <mergeCell ref="J601:J606"/>
    <mergeCell ref="R601:R606"/>
    <mergeCell ref="S601:S606"/>
    <mergeCell ref="T601:T606"/>
    <mergeCell ref="U601:U606"/>
    <mergeCell ref="V601:V606"/>
    <mergeCell ref="V617:V622"/>
    <mergeCell ref="B584:V584"/>
    <mergeCell ref="J585:J590"/>
    <mergeCell ref="K585:K590"/>
    <mergeCell ref="L585:L590"/>
    <mergeCell ref="M585:M590"/>
    <mergeCell ref="N585:N590"/>
    <mergeCell ref="O585:O590"/>
    <mergeCell ref="P585:P590"/>
    <mergeCell ref="B551:V551"/>
    <mergeCell ref="B576:V576"/>
    <mergeCell ref="J577:J582"/>
    <mergeCell ref="K577:K582"/>
    <mergeCell ref="L577:L582"/>
    <mergeCell ref="M577:M582"/>
    <mergeCell ref="N577:N582"/>
    <mergeCell ref="O577:O582"/>
    <mergeCell ref="P577:P582"/>
    <mergeCell ref="Q577:Q582"/>
    <mergeCell ref="R577:R582"/>
    <mergeCell ref="S577:S582"/>
    <mergeCell ref="T577:T582"/>
    <mergeCell ref="U577:U582"/>
    <mergeCell ref="V577:V582"/>
    <mergeCell ref="B577:I577"/>
    <mergeCell ref="B578:C578"/>
    <mergeCell ref="B579:C579"/>
    <mergeCell ref="B580:C580"/>
    <mergeCell ref="B581:C581"/>
    <mergeCell ref="V561:V566"/>
    <mergeCell ref="K561:K566"/>
    <mergeCell ref="L561:L566"/>
    <mergeCell ref="B560:V560"/>
    <mergeCell ref="J561:J566"/>
    <mergeCell ref="B566:C566"/>
    <mergeCell ref="Q585:Q590"/>
    <mergeCell ref="R585:R590"/>
    <mergeCell ref="S585:S590"/>
    <mergeCell ref="T585:T590"/>
    <mergeCell ref="U585:U590"/>
    <mergeCell ref="V585:V590"/>
    <mergeCell ref="B585:I585"/>
    <mergeCell ref="B586:C586"/>
    <mergeCell ref="B587:C587"/>
    <mergeCell ref="B588:C588"/>
    <mergeCell ref="B589:C589"/>
    <mergeCell ref="B590:C590"/>
    <mergeCell ref="B583:V583"/>
    <mergeCell ref="B552:V552"/>
    <mergeCell ref="J553:J558"/>
    <mergeCell ref="K553:K558"/>
    <mergeCell ref="L553:L558"/>
    <mergeCell ref="M553:M558"/>
    <mergeCell ref="N553:N558"/>
    <mergeCell ref="O553:O558"/>
    <mergeCell ref="P553:P558"/>
    <mergeCell ref="Q553:Q558"/>
    <mergeCell ref="R553:R558"/>
    <mergeCell ref="S553:S558"/>
    <mergeCell ref="T553:T558"/>
    <mergeCell ref="U553:U558"/>
    <mergeCell ref="V553:V558"/>
    <mergeCell ref="B553:I553"/>
    <mergeCell ref="B554:C554"/>
    <mergeCell ref="B555:C555"/>
    <mergeCell ref="B556:C556"/>
    <mergeCell ref="B557:C557"/>
    <mergeCell ref="B558:C558"/>
    <mergeCell ref="B544:V544"/>
    <mergeCell ref="J545:J550"/>
    <mergeCell ref="K545:K550"/>
    <mergeCell ref="L545:L550"/>
    <mergeCell ref="M545:M550"/>
    <mergeCell ref="N545:N550"/>
    <mergeCell ref="O545:O550"/>
    <mergeCell ref="P545:P550"/>
    <mergeCell ref="Q545:Q550"/>
    <mergeCell ref="R545:R550"/>
    <mergeCell ref="S545:S550"/>
    <mergeCell ref="T545:T550"/>
    <mergeCell ref="U545:U550"/>
    <mergeCell ref="V545:V550"/>
    <mergeCell ref="B545:I545"/>
    <mergeCell ref="B546:C546"/>
    <mergeCell ref="B547:C547"/>
    <mergeCell ref="B548:C548"/>
    <mergeCell ref="B549:C549"/>
    <mergeCell ref="B550:C550"/>
    <mergeCell ref="B536:V536"/>
    <mergeCell ref="J537:J542"/>
    <mergeCell ref="K537:K542"/>
    <mergeCell ref="L537:L542"/>
    <mergeCell ref="M537:M542"/>
    <mergeCell ref="N537:N542"/>
    <mergeCell ref="O537:O542"/>
    <mergeCell ref="P537:P542"/>
    <mergeCell ref="Q537:Q542"/>
    <mergeCell ref="R537:R542"/>
    <mergeCell ref="S537:S542"/>
    <mergeCell ref="T537:T542"/>
    <mergeCell ref="U537:U542"/>
    <mergeCell ref="V537:V542"/>
    <mergeCell ref="B538:C538"/>
    <mergeCell ref="B539:C539"/>
    <mergeCell ref="B540:C540"/>
    <mergeCell ref="B541:C541"/>
    <mergeCell ref="B542:C542"/>
    <mergeCell ref="B537:I537"/>
    <mergeCell ref="B16:V16"/>
    <mergeCell ref="J17:J22"/>
    <mergeCell ref="K17:K22"/>
    <mergeCell ref="L17:L22"/>
    <mergeCell ref="M17:M22"/>
    <mergeCell ref="N17:N22"/>
    <mergeCell ref="B40:V40"/>
    <mergeCell ref="J41:J46"/>
    <mergeCell ref="K41:K46"/>
    <mergeCell ref="A9:A14"/>
    <mergeCell ref="B9:V9"/>
    <mergeCell ref="B10:C10"/>
    <mergeCell ref="B11:C11"/>
    <mergeCell ref="B12:C12"/>
    <mergeCell ref="B13:C13"/>
    <mergeCell ref="B14:C14"/>
    <mergeCell ref="Q25:Q30"/>
    <mergeCell ref="R25:R30"/>
    <mergeCell ref="U25:U30"/>
    <mergeCell ref="V25:V30"/>
    <mergeCell ref="B32:V32"/>
    <mergeCell ref="J33:J38"/>
    <mergeCell ref="U17:U22"/>
    <mergeCell ref="V17:V22"/>
    <mergeCell ref="B24:V24"/>
    <mergeCell ref="J25:J30"/>
    <mergeCell ref="K25:K30"/>
    <mergeCell ref="L25:L30"/>
    <mergeCell ref="O17:O22"/>
    <mergeCell ref="P17:P22"/>
    <mergeCell ref="B38:C38"/>
    <mergeCell ref="B41:I41"/>
    <mergeCell ref="S25:S30"/>
    <mergeCell ref="T25:T30"/>
    <mergeCell ref="B48:V48"/>
    <mergeCell ref="J49:J54"/>
    <mergeCell ref="K49:K54"/>
    <mergeCell ref="L49:L54"/>
    <mergeCell ref="Q17:Q22"/>
    <mergeCell ref="R17:R22"/>
    <mergeCell ref="S17:S22"/>
    <mergeCell ref="T17:T22"/>
    <mergeCell ref="M25:M30"/>
    <mergeCell ref="N25:N30"/>
    <mergeCell ref="O25:O30"/>
    <mergeCell ref="P25:P30"/>
    <mergeCell ref="B46:C46"/>
    <mergeCell ref="B49:I49"/>
    <mergeCell ref="B50:C50"/>
    <mergeCell ref="B51:C51"/>
    <mergeCell ref="B52:C52"/>
    <mergeCell ref="B53:C53"/>
    <mergeCell ref="B54:C54"/>
    <mergeCell ref="S49:S54"/>
    <mergeCell ref="T49:T54"/>
    <mergeCell ref="U49:U54"/>
    <mergeCell ref="V49:V54"/>
    <mergeCell ref="Q33:Q38"/>
    <mergeCell ref="R33:R38"/>
    <mergeCell ref="S33:S38"/>
    <mergeCell ref="T33:T38"/>
    <mergeCell ref="U33:U38"/>
    <mergeCell ref="V33:V38"/>
    <mergeCell ref="K33:K38"/>
    <mergeCell ref="B71:V71"/>
    <mergeCell ref="B72:C72"/>
    <mergeCell ref="B73:C73"/>
    <mergeCell ref="B74:C74"/>
    <mergeCell ref="B75:C75"/>
    <mergeCell ref="M49:M54"/>
    <mergeCell ref="N49:N54"/>
    <mergeCell ref="O49:O54"/>
    <mergeCell ref="P49:P54"/>
    <mergeCell ref="Q49:Q54"/>
    <mergeCell ref="R49:R54"/>
    <mergeCell ref="P57:P62"/>
    <mergeCell ref="Q57:Q62"/>
    <mergeCell ref="R57:R62"/>
    <mergeCell ref="S57:S62"/>
    <mergeCell ref="U57:U62"/>
    <mergeCell ref="V57:V62"/>
    <mergeCell ref="K57:K62"/>
    <mergeCell ref="L57:L62"/>
    <mergeCell ref="M57:M62"/>
    <mergeCell ref="N57:N62"/>
    <mergeCell ref="O57:O62"/>
    <mergeCell ref="B57:I57"/>
    <mergeCell ref="B58:C58"/>
    <mergeCell ref="B59:C59"/>
    <mergeCell ref="B60:C60"/>
    <mergeCell ref="B65:I65"/>
    <mergeCell ref="J65:J70"/>
    <mergeCell ref="K65:K70"/>
    <mergeCell ref="L65:L70"/>
    <mergeCell ref="M65:M70"/>
    <mergeCell ref="N65:N70"/>
    <mergeCell ref="J95:J100"/>
    <mergeCell ref="K95:K100"/>
    <mergeCell ref="L95:L100"/>
    <mergeCell ref="M95:M100"/>
    <mergeCell ref="R87:R92"/>
    <mergeCell ref="S87:S92"/>
    <mergeCell ref="T87:T92"/>
    <mergeCell ref="U87:U92"/>
    <mergeCell ref="V87:V92"/>
    <mergeCell ref="L87:L92"/>
    <mergeCell ref="M87:M92"/>
    <mergeCell ref="N87:N92"/>
    <mergeCell ref="O87:O92"/>
    <mergeCell ref="P87:P92"/>
    <mergeCell ref="Q87:Q92"/>
    <mergeCell ref="N95:N100"/>
    <mergeCell ref="O95:O100"/>
    <mergeCell ref="J143:J148"/>
    <mergeCell ref="K143:K148"/>
    <mergeCell ref="B86:V86"/>
    <mergeCell ref="J87:J92"/>
    <mergeCell ref="K87:K92"/>
    <mergeCell ref="N79:N84"/>
    <mergeCell ref="O79:O84"/>
    <mergeCell ref="T103:T108"/>
    <mergeCell ref="U103:U108"/>
    <mergeCell ref="V103:V108"/>
    <mergeCell ref="B110:V110"/>
    <mergeCell ref="J111:J116"/>
    <mergeCell ref="K111:K116"/>
    <mergeCell ref="N103:N108"/>
    <mergeCell ref="O103:O108"/>
    <mergeCell ref="P103:P108"/>
    <mergeCell ref="Q103:Q108"/>
    <mergeCell ref="R103:R108"/>
    <mergeCell ref="S103:S108"/>
    <mergeCell ref="V95:V100"/>
    <mergeCell ref="B102:V102"/>
    <mergeCell ref="J103:J108"/>
    <mergeCell ref="P79:P84"/>
    <mergeCell ref="Q79:Q84"/>
    <mergeCell ref="R79:R84"/>
    <mergeCell ref="S79:S84"/>
    <mergeCell ref="J79:J84"/>
    <mergeCell ref="S111:S116"/>
    <mergeCell ref="T111:T116"/>
    <mergeCell ref="K79:K84"/>
    <mergeCell ref="L79:L84"/>
    <mergeCell ref="M79:M84"/>
    <mergeCell ref="U111:U116"/>
    <mergeCell ref="V111:V116"/>
    <mergeCell ref="L111:L116"/>
    <mergeCell ref="M111:M116"/>
    <mergeCell ref="N111:N116"/>
    <mergeCell ref="O111:O116"/>
    <mergeCell ref="P111:P116"/>
    <mergeCell ref="Q111:Q116"/>
    <mergeCell ref="Q165:Q170"/>
    <mergeCell ref="R165:R170"/>
    <mergeCell ref="S165:S170"/>
    <mergeCell ref="T165:T170"/>
    <mergeCell ref="M127:M132"/>
    <mergeCell ref="N127:N132"/>
    <mergeCell ref="B118:V118"/>
    <mergeCell ref="J119:J124"/>
    <mergeCell ref="B164:V164"/>
    <mergeCell ref="J165:J170"/>
    <mergeCell ref="K165:K170"/>
    <mergeCell ref="L165:L170"/>
    <mergeCell ref="M165:M170"/>
    <mergeCell ref="N143:N148"/>
    <mergeCell ref="O143:O148"/>
    <mergeCell ref="P143:P148"/>
    <mergeCell ref="Q143:Q148"/>
    <mergeCell ref="R143:R148"/>
    <mergeCell ref="S143:S148"/>
    <mergeCell ref="T143:T148"/>
    <mergeCell ref="U143:U148"/>
    <mergeCell ref="V143:V148"/>
    <mergeCell ref="B126:V126"/>
    <mergeCell ref="Q119:Q124"/>
    <mergeCell ref="T127:T132"/>
    <mergeCell ref="U127:U132"/>
    <mergeCell ref="B134:V134"/>
    <mergeCell ref="Q135:Q140"/>
    <mergeCell ref="R135:R140"/>
    <mergeCell ref="S135:S140"/>
    <mergeCell ref="T135:T140"/>
    <mergeCell ref="T181:T186"/>
    <mergeCell ref="U181:U186"/>
    <mergeCell ref="V181:V186"/>
    <mergeCell ref="S181:S186"/>
    <mergeCell ref="O181:O186"/>
    <mergeCell ref="P181:P186"/>
    <mergeCell ref="A141:A148"/>
    <mergeCell ref="L143:L148"/>
    <mergeCell ref="M143:M148"/>
    <mergeCell ref="O127:O132"/>
    <mergeCell ref="P127:P132"/>
    <mergeCell ref="Q127:Q132"/>
    <mergeCell ref="R127:R132"/>
    <mergeCell ref="J127:J132"/>
    <mergeCell ref="A157:A162"/>
    <mergeCell ref="V135:V140"/>
    <mergeCell ref="S127:S132"/>
    <mergeCell ref="P173:P178"/>
    <mergeCell ref="Q173:Q178"/>
    <mergeCell ref="R173:R178"/>
    <mergeCell ref="N165:N170"/>
    <mergeCell ref="L181:L186"/>
    <mergeCell ref="J158:V162"/>
    <mergeCell ref="B141:V141"/>
    <mergeCell ref="B142:V142"/>
    <mergeCell ref="A231:A236"/>
    <mergeCell ref="B231:V231"/>
    <mergeCell ref="B232:C232"/>
    <mergeCell ref="B233:C233"/>
    <mergeCell ref="B234:C234"/>
    <mergeCell ref="B235:C235"/>
    <mergeCell ref="B236:C236"/>
    <mergeCell ref="B238:V238"/>
    <mergeCell ref="U269:U274"/>
    <mergeCell ref="V269:V274"/>
    <mergeCell ref="B250:C250"/>
    <mergeCell ref="B251:C251"/>
    <mergeCell ref="B252:C252"/>
    <mergeCell ref="Q255:Q260"/>
    <mergeCell ref="R255:R260"/>
    <mergeCell ref="S255:S260"/>
    <mergeCell ref="T255:T260"/>
    <mergeCell ref="U255:U260"/>
    <mergeCell ref="V255:V260"/>
    <mergeCell ref="K255:K260"/>
    <mergeCell ref="L255:L260"/>
    <mergeCell ref="M255:M260"/>
    <mergeCell ref="N255:N260"/>
    <mergeCell ref="O255:O260"/>
    <mergeCell ref="P255:P260"/>
    <mergeCell ref="B254:V254"/>
    <mergeCell ref="J255:J260"/>
    <mergeCell ref="B255:I255"/>
    <mergeCell ref="B256:C256"/>
    <mergeCell ref="B257:C257"/>
    <mergeCell ref="B258:C258"/>
    <mergeCell ref="B259:C259"/>
    <mergeCell ref="B295:C295"/>
    <mergeCell ref="B296:C296"/>
    <mergeCell ref="B297:C297"/>
    <mergeCell ref="B284:V284"/>
    <mergeCell ref="J285:J290"/>
    <mergeCell ref="K285:K290"/>
    <mergeCell ref="L285:L290"/>
    <mergeCell ref="M285:M290"/>
    <mergeCell ref="N285:N290"/>
    <mergeCell ref="Q277:Q282"/>
    <mergeCell ref="R277:R282"/>
    <mergeCell ref="S277:S282"/>
    <mergeCell ref="T277:T282"/>
    <mergeCell ref="U277:U282"/>
    <mergeCell ref="V277:V282"/>
    <mergeCell ref="K277:K282"/>
    <mergeCell ref="L277:L282"/>
    <mergeCell ref="M277:M282"/>
    <mergeCell ref="N277:N282"/>
    <mergeCell ref="O277:O282"/>
    <mergeCell ref="P277:P282"/>
    <mergeCell ref="B278:C278"/>
    <mergeCell ref="B279:C279"/>
    <mergeCell ref="B280:C280"/>
    <mergeCell ref="B281:C281"/>
    <mergeCell ref="B282:C282"/>
    <mergeCell ref="B290:C290"/>
    <mergeCell ref="B283:V283"/>
    <mergeCell ref="J277:J282"/>
    <mergeCell ref="Q317:Q322"/>
    <mergeCell ref="R317:R322"/>
    <mergeCell ref="S317:S322"/>
    <mergeCell ref="B292:V292"/>
    <mergeCell ref="J293:J298"/>
    <mergeCell ref="U285:U290"/>
    <mergeCell ref="V285:V290"/>
    <mergeCell ref="O285:O290"/>
    <mergeCell ref="P285:P290"/>
    <mergeCell ref="Q285:Q290"/>
    <mergeCell ref="R285:R290"/>
    <mergeCell ref="S285:S290"/>
    <mergeCell ref="T285:T290"/>
    <mergeCell ref="Q293:Q298"/>
    <mergeCell ref="R293:R298"/>
    <mergeCell ref="S293:S298"/>
    <mergeCell ref="T293:T298"/>
    <mergeCell ref="U293:U298"/>
    <mergeCell ref="V293:V298"/>
    <mergeCell ref="K293:K298"/>
    <mergeCell ref="L293:L298"/>
    <mergeCell ref="M293:M298"/>
    <mergeCell ref="N293:N298"/>
    <mergeCell ref="O293:O298"/>
    <mergeCell ref="P293:P298"/>
    <mergeCell ref="B285:I285"/>
    <mergeCell ref="B286:C286"/>
    <mergeCell ref="B287:C287"/>
    <mergeCell ref="B288:C288"/>
    <mergeCell ref="B289:C289"/>
    <mergeCell ref="B293:I293"/>
    <mergeCell ref="B294:C294"/>
    <mergeCell ref="K339:K344"/>
    <mergeCell ref="V355:V360"/>
    <mergeCell ref="B339:I339"/>
    <mergeCell ref="B340:C340"/>
    <mergeCell ref="B341:C341"/>
    <mergeCell ref="A323:A328"/>
    <mergeCell ref="B323:V323"/>
    <mergeCell ref="B324:C324"/>
    <mergeCell ref="B325:C325"/>
    <mergeCell ref="B326:C326"/>
    <mergeCell ref="B327:C327"/>
    <mergeCell ref="B328:C328"/>
    <mergeCell ref="O301:O306"/>
    <mergeCell ref="P301:P306"/>
    <mergeCell ref="Q301:Q306"/>
    <mergeCell ref="R301:R306"/>
    <mergeCell ref="S301:S306"/>
    <mergeCell ref="T301:T306"/>
    <mergeCell ref="B314:C314"/>
    <mergeCell ref="S309:S314"/>
    <mergeCell ref="T309:T314"/>
    <mergeCell ref="U309:U314"/>
    <mergeCell ref="V309:V314"/>
    <mergeCell ref="A315:A322"/>
    <mergeCell ref="B315:V315"/>
    <mergeCell ref="B316:V316"/>
    <mergeCell ref="B317:I317"/>
    <mergeCell ref="J317:J322"/>
    <mergeCell ref="K317:K322"/>
    <mergeCell ref="L317:L322"/>
    <mergeCell ref="M317:M322"/>
    <mergeCell ref="N317:N322"/>
    <mergeCell ref="U347:U352"/>
    <mergeCell ref="V347:V352"/>
    <mergeCell ref="K347:K352"/>
    <mergeCell ref="L347:L352"/>
    <mergeCell ref="B336:C336"/>
    <mergeCell ref="M347:M352"/>
    <mergeCell ref="N347:N352"/>
    <mergeCell ref="O347:O352"/>
    <mergeCell ref="P347:P352"/>
    <mergeCell ref="U355:U360"/>
    <mergeCell ref="B330:V330"/>
    <mergeCell ref="J331:J336"/>
    <mergeCell ref="K331:K336"/>
    <mergeCell ref="L331:L336"/>
    <mergeCell ref="M331:M336"/>
    <mergeCell ref="N331:N336"/>
    <mergeCell ref="S339:S344"/>
    <mergeCell ref="T339:T344"/>
    <mergeCell ref="U339:U344"/>
    <mergeCell ref="V339:V344"/>
    <mergeCell ref="B346:V346"/>
    <mergeCell ref="J347:J352"/>
    <mergeCell ref="M339:M344"/>
    <mergeCell ref="N339:N344"/>
    <mergeCell ref="O339:O344"/>
    <mergeCell ref="P339:P344"/>
    <mergeCell ref="Q339:Q344"/>
    <mergeCell ref="R339:R344"/>
    <mergeCell ref="U331:U336"/>
    <mergeCell ref="V331:V336"/>
    <mergeCell ref="B338:V338"/>
    <mergeCell ref="J339:J344"/>
    <mergeCell ref="U379:U384"/>
    <mergeCell ref="V379:V384"/>
    <mergeCell ref="B373:C373"/>
    <mergeCell ref="B374:C374"/>
    <mergeCell ref="B370:V370"/>
    <mergeCell ref="B362:V362"/>
    <mergeCell ref="J363:J368"/>
    <mergeCell ref="K363:K368"/>
    <mergeCell ref="L363:L368"/>
    <mergeCell ref="O355:O360"/>
    <mergeCell ref="P355:P360"/>
    <mergeCell ref="Q355:Q360"/>
    <mergeCell ref="R355:R360"/>
    <mergeCell ref="S355:S360"/>
    <mergeCell ref="T355:T360"/>
    <mergeCell ref="L339:L344"/>
    <mergeCell ref="O331:O336"/>
    <mergeCell ref="P331:P336"/>
    <mergeCell ref="Q331:Q336"/>
    <mergeCell ref="R331:R336"/>
    <mergeCell ref="S331:S336"/>
    <mergeCell ref="T331:T336"/>
    <mergeCell ref="B354:V354"/>
    <mergeCell ref="J355:J360"/>
    <mergeCell ref="K355:K360"/>
    <mergeCell ref="L355:L360"/>
    <mergeCell ref="M355:M360"/>
    <mergeCell ref="N355:N360"/>
    <mergeCell ref="Q347:Q352"/>
    <mergeCell ref="R347:R352"/>
    <mergeCell ref="S347:S352"/>
    <mergeCell ref="T347:T352"/>
    <mergeCell ref="O409:O414"/>
    <mergeCell ref="P409:P414"/>
    <mergeCell ref="Q409:Q414"/>
    <mergeCell ref="R409:R414"/>
    <mergeCell ref="B408:V408"/>
    <mergeCell ref="L371:L376"/>
    <mergeCell ref="M371:M376"/>
    <mergeCell ref="N371:N376"/>
    <mergeCell ref="B378:V378"/>
    <mergeCell ref="J379:J384"/>
    <mergeCell ref="U371:U376"/>
    <mergeCell ref="V371:V376"/>
    <mergeCell ref="S363:S368"/>
    <mergeCell ref="T363:T368"/>
    <mergeCell ref="U363:U368"/>
    <mergeCell ref="V363:V368"/>
    <mergeCell ref="M363:M368"/>
    <mergeCell ref="N363:N368"/>
    <mergeCell ref="O363:O368"/>
    <mergeCell ref="P363:P368"/>
    <mergeCell ref="Q363:Q368"/>
    <mergeCell ref="R363:R368"/>
    <mergeCell ref="O371:O376"/>
    <mergeCell ref="P371:P376"/>
    <mergeCell ref="Q371:Q376"/>
    <mergeCell ref="R371:R376"/>
    <mergeCell ref="S371:S376"/>
    <mergeCell ref="T371:T376"/>
    <mergeCell ref="Q379:Q384"/>
    <mergeCell ref="R379:R384"/>
    <mergeCell ref="S379:S384"/>
    <mergeCell ref="T379:T384"/>
    <mergeCell ref="U409:U414"/>
    <mergeCell ref="V409:V414"/>
    <mergeCell ref="S417:S422"/>
    <mergeCell ref="B424:V424"/>
    <mergeCell ref="J425:J430"/>
    <mergeCell ref="K425:K430"/>
    <mergeCell ref="L425:L430"/>
    <mergeCell ref="M425:M430"/>
    <mergeCell ref="N425:N430"/>
    <mergeCell ref="B416:V416"/>
    <mergeCell ref="J417:J422"/>
    <mergeCell ref="A401:A406"/>
    <mergeCell ref="B401:V401"/>
    <mergeCell ref="B402:C402"/>
    <mergeCell ref="B403:C403"/>
    <mergeCell ref="B404:C404"/>
    <mergeCell ref="B405:C405"/>
    <mergeCell ref="B406:C406"/>
    <mergeCell ref="R425:R430"/>
    <mergeCell ref="S425:S430"/>
    <mergeCell ref="T425:T430"/>
    <mergeCell ref="P425:P430"/>
    <mergeCell ref="Q425:Q430"/>
    <mergeCell ref="B411:C411"/>
    <mergeCell ref="T417:T422"/>
    <mergeCell ref="U417:U422"/>
    <mergeCell ref="V417:V422"/>
    <mergeCell ref="K417:K422"/>
    <mergeCell ref="K409:K414"/>
    <mergeCell ref="L409:L414"/>
    <mergeCell ref="M409:M414"/>
    <mergeCell ref="N409:N414"/>
    <mergeCell ref="B468:C468"/>
    <mergeCell ref="S433:S438"/>
    <mergeCell ref="T433:T438"/>
    <mergeCell ref="U433:U438"/>
    <mergeCell ref="V433:V438"/>
    <mergeCell ref="M433:M438"/>
    <mergeCell ref="N433:N438"/>
    <mergeCell ref="O433:O438"/>
    <mergeCell ref="P433:P438"/>
    <mergeCell ref="Q433:Q438"/>
    <mergeCell ref="R433:R438"/>
    <mergeCell ref="U425:U430"/>
    <mergeCell ref="V425:V430"/>
    <mergeCell ref="B432:V432"/>
    <mergeCell ref="J433:J438"/>
    <mergeCell ref="K433:K438"/>
    <mergeCell ref="L433:L438"/>
    <mergeCell ref="J441:J446"/>
    <mergeCell ref="K441:K446"/>
    <mergeCell ref="L441:L446"/>
    <mergeCell ref="V449:V454"/>
    <mergeCell ref="K449:K454"/>
    <mergeCell ref="L449:L454"/>
    <mergeCell ref="O441:O446"/>
    <mergeCell ref="P441:P446"/>
    <mergeCell ref="M441:M446"/>
    <mergeCell ref="N441:N446"/>
    <mergeCell ref="Q457:Q462"/>
    <mergeCell ref="R457:R462"/>
    <mergeCell ref="S457:S462"/>
    <mergeCell ref="V457:V462"/>
    <mergeCell ref="K457:K462"/>
    <mergeCell ref="B501:C501"/>
    <mergeCell ref="B464:V464"/>
    <mergeCell ref="V473:V478"/>
    <mergeCell ref="T473:T478"/>
    <mergeCell ref="U481:U486"/>
    <mergeCell ref="V481:V486"/>
    <mergeCell ref="M481:M486"/>
    <mergeCell ref="T481:T486"/>
    <mergeCell ref="B480:V480"/>
    <mergeCell ref="O481:O486"/>
    <mergeCell ref="P481:P486"/>
    <mergeCell ref="Q481:Q486"/>
    <mergeCell ref="R481:R486"/>
    <mergeCell ref="J481:J486"/>
    <mergeCell ref="B481:I481"/>
    <mergeCell ref="B482:C482"/>
    <mergeCell ref="B483:C483"/>
    <mergeCell ref="B484:C484"/>
    <mergeCell ref="B485:C485"/>
    <mergeCell ref="B486:C486"/>
    <mergeCell ref="J473:J478"/>
    <mergeCell ref="U473:U478"/>
    <mergeCell ref="U465:U470"/>
    <mergeCell ref="K473:K478"/>
    <mergeCell ref="L473:L478"/>
    <mergeCell ref="M473:M478"/>
    <mergeCell ref="N473:N478"/>
    <mergeCell ref="O473:O478"/>
    <mergeCell ref="B478:C478"/>
    <mergeCell ref="B465:I465"/>
    <mergeCell ref="B466:C466"/>
    <mergeCell ref="B467:C467"/>
    <mergeCell ref="B559:V559"/>
    <mergeCell ref="B567:V567"/>
    <mergeCell ref="M649:M654"/>
    <mergeCell ref="N649:N654"/>
    <mergeCell ref="R633:R638"/>
    <mergeCell ref="S633:S638"/>
    <mergeCell ref="T633:T638"/>
    <mergeCell ref="U633:U638"/>
    <mergeCell ref="M561:M566"/>
    <mergeCell ref="N561:N566"/>
    <mergeCell ref="O561:O566"/>
    <mergeCell ref="P561:P566"/>
    <mergeCell ref="U569:U574"/>
    <mergeCell ref="V569:V574"/>
    <mergeCell ref="O569:O574"/>
    <mergeCell ref="P569:P574"/>
    <mergeCell ref="Q569:Q574"/>
    <mergeCell ref="R569:R574"/>
    <mergeCell ref="S569:S574"/>
    <mergeCell ref="T569:T574"/>
    <mergeCell ref="N625:N630"/>
    <mergeCell ref="B616:V616"/>
    <mergeCell ref="B561:I561"/>
    <mergeCell ref="B562:C562"/>
    <mergeCell ref="B563:C563"/>
    <mergeCell ref="B564:C564"/>
    <mergeCell ref="B582:C582"/>
    <mergeCell ref="B575:V575"/>
    <mergeCell ref="R561:R566"/>
    <mergeCell ref="S561:S566"/>
    <mergeCell ref="T561:T566"/>
    <mergeCell ref="U561:U566"/>
    <mergeCell ref="T657:T662"/>
    <mergeCell ref="B656:V656"/>
    <mergeCell ref="J657:J662"/>
    <mergeCell ref="K657:K662"/>
    <mergeCell ref="L657:L662"/>
    <mergeCell ref="M657:M662"/>
    <mergeCell ref="N657:N662"/>
    <mergeCell ref="B593:I593"/>
    <mergeCell ref="B594:C594"/>
    <mergeCell ref="B595:C595"/>
    <mergeCell ref="B596:C596"/>
    <mergeCell ref="B597:C597"/>
    <mergeCell ref="B598:C598"/>
    <mergeCell ref="B569:I569"/>
    <mergeCell ref="B570:C570"/>
    <mergeCell ref="B571:C571"/>
    <mergeCell ref="B572:C572"/>
    <mergeCell ref="B573:C573"/>
    <mergeCell ref="B574:C574"/>
    <mergeCell ref="K593:K598"/>
    <mergeCell ref="L593:L598"/>
    <mergeCell ref="M593:M598"/>
    <mergeCell ref="N593:N598"/>
    <mergeCell ref="O593:O598"/>
    <mergeCell ref="P593:P598"/>
    <mergeCell ref="Q593:Q598"/>
    <mergeCell ref="R593:R598"/>
    <mergeCell ref="S593:S598"/>
    <mergeCell ref="T593:T598"/>
    <mergeCell ref="U593:U598"/>
    <mergeCell ref="V593:V598"/>
    <mergeCell ref="J617:J622"/>
    <mergeCell ref="U665:U670"/>
    <mergeCell ref="V665:V670"/>
    <mergeCell ref="M665:M670"/>
    <mergeCell ref="N665:N670"/>
    <mergeCell ref="O665:O670"/>
    <mergeCell ref="P665:P670"/>
    <mergeCell ref="Q665:Q670"/>
    <mergeCell ref="R665:R670"/>
    <mergeCell ref="B669:C669"/>
    <mergeCell ref="B670:C670"/>
    <mergeCell ref="B666:C666"/>
    <mergeCell ref="B667:C667"/>
    <mergeCell ref="B668:C668"/>
    <mergeCell ref="B565:C565"/>
    <mergeCell ref="B568:V568"/>
    <mergeCell ref="J569:J574"/>
    <mergeCell ref="K569:K574"/>
    <mergeCell ref="L569:L574"/>
    <mergeCell ref="M569:M574"/>
    <mergeCell ref="N569:N574"/>
    <mergeCell ref="Q561:Q566"/>
    <mergeCell ref="U657:U662"/>
    <mergeCell ref="V657:V662"/>
    <mergeCell ref="B664:V664"/>
    <mergeCell ref="J665:J670"/>
    <mergeCell ref="K665:K670"/>
    <mergeCell ref="L665:L670"/>
    <mergeCell ref="O657:O662"/>
    <mergeCell ref="P657:P662"/>
    <mergeCell ref="Q657:Q662"/>
    <mergeCell ref="R657:R662"/>
    <mergeCell ref="S657:S662"/>
    <mergeCell ref="B722:V722"/>
    <mergeCell ref="J723:J728"/>
    <mergeCell ref="K723:K728"/>
    <mergeCell ref="B678:V678"/>
    <mergeCell ref="J679:J684"/>
    <mergeCell ref="B690:C690"/>
    <mergeCell ref="B692:V692"/>
    <mergeCell ref="J693:J698"/>
    <mergeCell ref="K693:K698"/>
    <mergeCell ref="L693:L698"/>
    <mergeCell ref="M693:M698"/>
    <mergeCell ref="A685:A690"/>
    <mergeCell ref="B685:V685"/>
    <mergeCell ref="B686:C686"/>
    <mergeCell ref="B687:C687"/>
    <mergeCell ref="B688:C688"/>
    <mergeCell ref="V693:V698"/>
    <mergeCell ref="B689:C689"/>
    <mergeCell ref="K679:K684"/>
    <mergeCell ref="L679:L684"/>
    <mergeCell ref="M679:M684"/>
    <mergeCell ref="N679:N684"/>
    <mergeCell ref="O679:O684"/>
    <mergeCell ref="P679:P684"/>
    <mergeCell ref="Q679:Q684"/>
    <mergeCell ref="R679:R684"/>
    <mergeCell ref="U679:U684"/>
    <mergeCell ref="B679:I679"/>
    <mergeCell ref="B680:C680"/>
    <mergeCell ref="B681:C681"/>
    <mergeCell ref="B682:C682"/>
    <mergeCell ref="B683:C683"/>
    <mergeCell ref="A830:C830"/>
    <mergeCell ref="B752:V752"/>
    <mergeCell ref="J753:J758"/>
    <mergeCell ref="K753:K758"/>
    <mergeCell ref="L753:L758"/>
    <mergeCell ref="M753:M758"/>
    <mergeCell ref="N753:N758"/>
    <mergeCell ref="O753:O758"/>
    <mergeCell ref="P753:P758"/>
    <mergeCell ref="Q753:Q758"/>
    <mergeCell ref="A745:A750"/>
    <mergeCell ref="J746:V750"/>
    <mergeCell ref="A827:C827"/>
    <mergeCell ref="A829:C829"/>
    <mergeCell ref="B745:V745"/>
    <mergeCell ref="B746:C746"/>
    <mergeCell ref="L723:L728"/>
    <mergeCell ref="M723:M728"/>
    <mergeCell ref="N723:N728"/>
    <mergeCell ref="A825:C825"/>
    <mergeCell ref="V709:V714"/>
    <mergeCell ref="A715:A720"/>
    <mergeCell ref="B715:V715"/>
    <mergeCell ref="B716:C716"/>
    <mergeCell ref="B717:C717"/>
    <mergeCell ref="B718:C718"/>
    <mergeCell ref="B719:C719"/>
    <mergeCell ref="B720:C720"/>
    <mergeCell ref="P709:P714"/>
    <mergeCell ref="Q709:Q714"/>
    <mergeCell ref="U529:U534"/>
    <mergeCell ref="T513:T518"/>
    <mergeCell ref="U513:U518"/>
    <mergeCell ref="V529:V534"/>
    <mergeCell ref="J489:J494"/>
    <mergeCell ref="K489:K494"/>
    <mergeCell ref="U521:U526"/>
    <mergeCell ref="V521:V526"/>
    <mergeCell ref="T709:T714"/>
    <mergeCell ref="U709:U714"/>
    <mergeCell ref="B708:V708"/>
    <mergeCell ref="J709:J714"/>
    <mergeCell ref="K709:K714"/>
    <mergeCell ref="L709:L714"/>
    <mergeCell ref="M709:M714"/>
    <mergeCell ref="N709:N714"/>
    <mergeCell ref="O709:O714"/>
    <mergeCell ref="B684:C684"/>
    <mergeCell ref="B693:I693"/>
    <mergeCell ref="B694:C694"/>
    <mergeCell ref="A671:A676"/>
    <mergeCell ref="B671:V671"/>
    <mergeCell ref="K127:K132"/>
    <mergeCell ref="L127:L132"/>
    <mergeCell ref="B94:V94"/>
    <mergeCell ref="R111:R116"/>
    <mergeCell ref="L41:L46"/>
    <mergeCell ref="M41:M46"/>
    <mergeCell ref="N41:N46"/>
    <mergeCell ref="O41:O46"/>
    <mergeCell ref="P41:P46"/>
    <mergeCell ref="Q41:Q46"/>
    <mergeCell ref="R41:R46"/>
    <mergeCell ref="R701:R706"/>
    <mergeCell ref="S701:S706"/>
    <mergeCell ref="T701:T706"/>
    <mergeCell ref="U701:U706"/>
    <mergeCell ref="V701:V706"/>
    <mergeCell ref="U693:U698"/>
    <mergeCell ref="V127:V132"/>
    <mergeCell ref="B700:V700"/>
    <mergeCell ref="J701:J706"/>
    <mergeCell ref="K701:K706"/>
    <mergeCell ref="N693:N698"/>
    <mergeCell ref="O693:O698"/>
    <mergeCell ref="P693:P698"/>
    <mergeCell ref="Q693:Q698"/>
    <mergeCell ref="B672:C672"/>
    <mergeCell ref="B673:C673"/>
    <mergeCell ref="B674:C674"/>
    <mergeCell ref="B675:C675"/>
    <mergeCell ref="B676:C676"/>
    <mergeCell ref="S665:S670"/>
    <mergeCell ref="T665:T670"/>
    <mergeCell ref="J497:J502"/>
    <mergeCell ref="S41:S46"/>
    <mergeCell ref="T41:T46"/>
    <mergeCell ref="U41:U46"/>
    <mergeCell ref="V41:V46"/>
    <mergeCell ref="P473:P478"/>
    <mergeCell ref="Q473:Q478"/>
    <mergeCell ref="R473:R478"/>
    <mergeCell ref="S473:S478"/>
    <mergeCell ref="R95:R100"/>
    <mergeCell ref="S95:S100"/>
    <mergeCell ref="T95:T100"/>
    <mergeCell ref="U95:U100"/>
    <mergeCell ref="M449:M454"/>
    <mergeCell ref="N449:N454"/>
    <mergeCell ref="O449:O454"/>
    <mergeCell ref="P449:P454"/>
    <mergeCell ref="Q449:Q454"/>
    <mergeCell ref="R449:R454"/>
    <mergeCell ref="P457:P462"/>
    <mergeCell ref="B472:V472"/>
    <mergeCell ref="V465:V470"/>
    <mergeCell ref="J465:J470"/>
    <mergeCell ref="J135:J140"/>
    <mergeCell ref="M173:M178"/>
    <mergeCell ref="N173:N178"/>
    <mergeCell ref="B157:V157"/>
    <mergeCell ref="B158:C158"/>
    <mergeCell ref="B159:C159"/>
    <mergeCell ref="B160:C160"/>
    <mergeCell ref="B161:C161"/>
    <mergeCell ref="B162:C162"/>
    <mergeCell ref="B779:C779"/>
    <mergeCell ref="B780:C780"/>
    <mergeCell ref="U387:U392"/>
    <mergeCell ref="V387:V392"/>
    <mergeCell ref="K513:K518"/>
    <mergeCell ref="L513:L518"/>
    <mergeCell ref="M513:M518"/>
    <mergeCell ref="N513:N518"/>
    <mergeCell ref="U505:U510"/>
    <mergeCell ref="R513:R518"/>
    <mergeCell ref="P513:P518"/>
    <mergeCell ref="Q513:Q518"/>
    <mergeCell ref="S513:S518"/>
    <mergeCell ref="V513:V518"/>
    <mergeCell ref="B488:V488"/>
    <mergeCell ref="V489:V494"/>
    <mergeCell ref="K505:K510"/>
    <mergeCell ref="L505:L510"/>
    <mergeCell ref="P505:P510"/>
    <mergeCell ref="B476:C476"/>
    <mergeCell ref="B477:C477"/>
    <mergeCell ref="B449:I449"/>
    <mergeCell ref="B450:C450"/>
    <mergeCell ref="B451:C451"/>
    <mergeCell ref="B452:C452"/>
    <mergeCell ref="B453:C453"/>
    <mergeCell ref="B454:C454"/>
    <mergeCell ref="O497:O502"/>
    <mergeCell ref="P497:P502"/>
    <mergeCell ref="Q497:Q502"/>
    <mergeCell ref="R497:R502"/>
    <mergeCell ref="S497:S502"/>
    <mergeCell ref="N465:N470"/>
    <mergeCell ref="B492:C492"/>
    <mergeCell ref="B493:C493"/>
    <mergeCell ref="B494:C494"/>
    <mergeCell ref="B774:V774"/>
    <mergeCell ref="J775:J780"/>
    <mergeCell ref="K775:K780"/>
    <mergeCell ref="L775:L780"/>
    <mergeCell ref="M775:M780"/>
    <mergeCell ref="N775:N780"/>
    <mergeCell ref="O775:O780"/>
    <mergeCell ref="P775:P780"/>
    <mergeCell ref="Q775:Q780"/>
    <mergeCell ref="R775:R780"/>
    <mergeCell ref="S775:S780"/>
    <mergeCell ref="T775:T780"/>
    <mergeCell ref="U775:U780"/>
    <mergeCell ref="V775:V780"/>
    <mergeCell ref="R753:R758"/>
    <mergeCell ref="S753:S758"/>
    <mergeCell ref="T753:T758"/>
    <mergeCell ref="U753:U758"/>
    <mergeCell ref="V753:V758"/>
    <mergeCell ref="U767:U772"/>
    <mergeCell ref="V767:V772"/>
    <mergeCell ref="B772:C772"/>
    <mergeCell ref="B768:C768"/>
    <mergeCell ref="B769:C769"/>
    <mergeCell ref="B770:C770"/>
    <mergeCell ref="B771:C771"/>
    <mergeCell ref="B777:C777"/>
    <mergeCell ref="B778:C778"/>
    <mergeCell ref="L701:L706"/>
    <mergeCell ref="M701:M706"/>
    <mergeCell ref="N701:N706"/>
    <mergeCell ref="O701:O706"/>
    <mergeCell ref="B735:C735"/>
    <mergeCell ref="B736:C736"/>
    <mergeCell ref="B753:I753"/>
    <mergeCell ref="B754:C754"/>
    <mergeCell ref="B755:C755"/>
    <mergeCell ref="B756:C756"/>
    <mergeCell ref="B757:C757"/>
    <mergeCell ref="B758:C758"/>
    <mergeCell ref="B767:I767"/>
    <mergeCell ref="R119:R124"/>
    <mergeCell ref="Q181:Q186"/>
    <mergeCell ref="R181:R186"/>
    <mergeCell ref="K135:K140"/>
    <mergeCell ref="L135:L140"/>
    <mergeCell ref="M135:M140"/>
    <mergeCell ref="N135:N140"/>
    <mergeCell ref="O165:O170"/>
    <mergeCell ref="P165:P170"/>
    <mergeCell ref="P701:P706"/>
    <mergeCell ref="J672:V676"/>
    <mergeCell ref="J686:V690"/>
    <mergeCell ref="J371:J376"/>
    <mergeCell ref="K371:K376"/>
    <mergeCell ref="B463:V463"/>
    <mergeCell ref="B471:V471"/>
    <mergeCell ref="K465:K470"/>
    <mergeCell ref="L465:L470"/>
    <mergeCell ref="M465:M470"/>
    <mergeCell ref="S679:S684"/>
    <mergeCell ref="T679:T684"/>
    <mergeCell ref="R709:R714"/>
    <mergeCell ref="S709:S714"/>
    <mergeCell ref="V119:V124"/>
    <mergeCell ref="B747:C747"/>
    <mergeCell ref="B748:C748"/>
    <mergeCell ref="B749:C749"/>
    <mergeCell ref="B750:C750"/>
    <mergeCell ref="Q701:Q706"/>
    <mergeCell ref="T693:T698"/>
    <mergeCell ref="J739:J744"/>
    <mergeCell ref="K739:K744"/>
    <mergeCell ref="L739:L744"/>
    <mergeCell ref="M739:M744"/>
    <mergeCell ref="N739:N744"/>
    <mergeCell ref="O739:O744"/>
    <mergeCell ref="P739:P744"/>
    <mergeCell ref="B224:V224"/>
    <mergeCell ref="J225:J230"/>
    <mergeCell ref="K225:K230"/>
    <mergeCell ref="L225:L230"/>
    <mergeCell ref="M225:M230"/>
    <mergeCell ref="N225:N230"/>
    <mergeCell ref="O225:O230"/>
    <mergeCell ref="P225:P230"/>
    <mergeCell ref="Q225:Q230"/>
    <mergeCell ref="L217:L222"/>
    <mergeCell ref="M217:M222"/>
    <mergeCell ref="N217:N222"/>
    <mergeCell ref="O217:O222"/>
    <mergeCell ref="P217:P222"/>
    <mergeCell ref="B386:V386"/>
    <mergeCell ref="J387:J392"/>
    <mergeCell ref="K387:K392"/>
    <mergeCell ref="L387:L392"/>
    <mergeCell ref="M387:M392"/>
    <mergeCell ref="N387:N392"/>
    <mergeCell ref="O387:O392"/>
    <mergeCell ref="P387:P392"/>
    <mergeCell ref="A759:A764"/>
    <mergeCell ref="B759:V759"/>
    <mergeCell ref="B760:C760"/>
    <mergeCell ref="B761:C761"/>
    <mergeCell ref="B762:C762"/>
    <mergeCell ref="B763:C763"/>
    <mergeCell ref="B764:C764"/>
    <mergeCell ref="V679:V684"/>
    <mergeCell ref="B738:V738"/>
    <mergeCell ref="U739:U744"/>
    <mergeCell ref="V739:V744"/>
    <mergeCell ref="T731:T736"/>
    <mergeCell ref="U731:U736"/>
    <mergeCell ref="V731:V736"/>
    <mergeCell ref="Q739:Q744"/>
    <mergeCell ref="R739:R744"/>
    <mergeCell ref="S739:S744"/>
    <mergeCell ref="T739:T744"/>
    <mergeCell ref="O723:O728"/>
    <mergeCell ref="P723:P728"/>
    <mergeCell ref="Q723:Q728"/>
    <mergeCell ref="R723:R728"/>
    <mergeCell ref="S723:S728"/>
    <mergeCell ref="T723:T728"/>
    <mergeCell ref="K481:K486"/>
    <mergeCell ref="B512:V512"/>
    <mergeCell ref="N457:N462"/>
    <mergeCell ref="T387:T392"/>
    <mergeCell ref="J716:V720"/>
    <mergeCell ref="B479:V479"/>
    <mergeCell ref="B487:V487"/>
    <mergeCell ref="B543:V543"/>
    <mergeCell ref="B300:V300"/>
    <mergeCell ref="J301:J306"/>
    <mergeCell ref="K301:K306"/>
    <mergeCell ref="L301:L306"/>
    <mergeCell ref="M301:M306"/>
    <mergeCell ref="L481:L486"/>
    <mergeCell ref="S481:S486"/>
    <mergeCell ref="U497:U502"/>
    <mergeCell ref="M379:M384"/>
    <mergeCell ref="N379:N384"/>
    <mergeCell ref="O379:O384"/>
    <mergeCell ref="P379:P384"/>
    <mergeCell ref="M497:M502"/>
    <mergeCell ref="Q387:Q392"/>
    <mergeCell ref="R387:R392"/>
    <mergeCell ref="S387:S392"/>
    <mergeCell ref="N481:N486"/>
    <mergeCell ref="B409:I409"/>
    <mergeCell ref="B410:C410"/>
    <mergeCell ref="K379:K384"/>
    <mergeCell ref="L379:L384"/>
    <mergeCell ref="B504:V504"/>
    <mergeCell ref="S505:S510"/>
    <mergeCell ref="T505:T510"/>
    <mergeCell ref="J457:J462"/>
    <mergeCell ref="M457:M462"/>
    <mergeCell ref="B342:C342"/>
    <mergeCell ref="B343:C343"/>
    <mergeCell ref="B344:C344"/>
    <mergeCell ref="B347:I347"/>
    <mergeCell ref="B348:C348"/>
    <mergeCell ref="J402:V406"/>
    <mergeCell ref="B80:C80"/>
    <mergeCell ref="B81:C81"/>
    <mergeCell ref="B82:C82"/>
    <mergeCell ref="B83:C83"/>
    <mergeCell ref="B84:C84"/>
    <mergeCell ref="B87:I87"/>
    <mergeCell ref="B88:C88"/>
    <mergeCell ref="B89:C89"/>
    <mergeCell ref="B90:C90"/>
    <mergeCell ref="B91:C91"/>
    <mergeCell ref="B92:C92"/>
    <mergeCell ref="B95:I95"/>
    <mergeCell ref="B96:C96"/>
    <mergeCell ref="B97:C97"/>
    <mergeCell ref="B98:C98"/>
    <mergeCell ref="U225:U230"/>
    <mergeCell ref="V225:V230"/>
    <mergeCell ref="U165:U170"/>
    <mergeCell ref="V165:V170"/>
    <mergeCell ref="B99:C99"/>
    <mergeCell ref="B100:C100"/>
    <mergeCell ref="B103:I103"/>
    <mergeCell ref="B104:C104"/>
    <mergeCell ref="K181:K186"/>
    <mergeCell ref="B137:C137"/>
    <mergeCell ref="R225:R230"/>
    <mergeCell ref="S225:S230"/>
    <mergeCell ref="T225:T230"/>
    <mergeCell ref="T217:T222"/>
    <mergeCell ref="U217:U222"/>
    <mergeCell ref="O3:V3"/>
    <mergeCell ref="B22:C22"/>
    <mergeCell ref="B21:C21"/>
    <mergeCell ref="B20:C20"/>
    <mergeCell ref="B19:C19"/>
    <mergeCell ref="B18:C18"/>
    <mergeCell ref="J10:V14"/>
    <mergeCell ref="B17:I17"/>
    <mergeCell ref="J72:V76"/>
    <mergeCell ref="A5:V5"/>
    <mergeCell ref="B7:C7"/>
    <mergeCell ref="B8:C8"/>
    <mergeCell ref="A6:V6"/>
    <mergeCell ref="T79:T84"/>
    <mergeCell ref="U79:U84"/>
    <mergeCell ref="V79:V84"/>
    <mergeCell ref="B78:V78"/>
    <mergeCell ref="T57:T62"/>
    <mergeCell ref="B25:I25"/>
    <mergeCell ref="B26:C26"/>
    <mergeCell ref="B27:C27"/>
    <mergeCell ref="B28:C28"/>
    <mergeCell ref="B29:C29"/>
    <mergeCell ref="B30:C30"/>
    <mergeCell ref="T4:V4"/>
    <mergeCell ref="M181:M186"/>
    <mergeCell ref="B33:I33"/>
    <mergeCell ref="B34:C34"/>
    <mergeCell ref="B35:C35"/>
    <mergeCell ref="B36:C36"/>
    <mergeCell ref="B37:C37"/>
    <mergeCell ref="B56:V56"/>
    <mergeCell ref="J57:J62"/>
    <mergeCell ref="Q4:S4"/>
    <mergeCell ref="B42:C42"/>
    <mergeCell ref="B43:C43"/>
    <mergeCell ref="B44:C44"/>
    <mergeCell ref="B45:C45"/>
    <mergeCell ref="B120:C120"/>
    <mergeCell ref="B121:C121"/>
    <mergeCell ref="B122:C122"/>
    <mergeCell ref="B123:C123"/>
    <mergeCell ref="B124:C124"/>
    <mergeCell ref="B105:C105"/>
    <mergeCell ref="B106:C106"/>
    <mergeCell ref="L33:L38"/>
    <mergeCell ref="M33:M38"/>
    <mergeCell ref="N33:N38"/>
    <mergeCell ref="O33:O38"/>
    <mergeCell ref="P33:P38"/>
    <mergeCell ref="U119:U124"/>
    <mergeCell ref="O119:O124"/>
    <mergeCell ref="P119:P124"/>
    <mergeCell ref="S119:S124"/>
    <mergeCell ref="T119:T124"/>
    <mergeCell ref="K119:K124"/>
    <mergeCell ref="L119:L124"/>
    <mergeCell ref="M119:M124"/>
    <mergeCell ref="B127:I127"/>
    <mergeCell ref="B128:C128"/>
    <mergeCell ref="B129:C129"/>
    <mergeCell ref="B130:C130"/>
    <mergeCell ref="B131:C131"/>
    <mergeCell ref="B132:C132"/>
    <mergeCell ref="B135:I135"/>
    <mergeCell ref="B136:C136"/>
    <mergeCell ref="B61:C61"/>
    <mergeCell ref="B62:C62"/>
    <mergeCell ref="B79:I79"/>
    <mergeCell ref="B107:C107"/>
    <mergeCell ref="B108:C108"/>
    <mergeCell ref="B111:I111"/>
    <mergeCell ref="B112:C112"/>
    <mergeCell ref="B113:C113"/>
    <mergeCell ref="B114:C114"/>
    <mergeCell ref="B115:C115"/>
    <mergeCell ref="B116:C116"/>
    <mergeCell ref="B119:I119"/>
    <mergeCell ref="B76:C76"/>
    <mergeCell ref="B63:V63"/>
    <mergeCell ref="B64:V64"/>
    <mergeCell ref="U135:U140"/>
    <mergeCell ref="O135:O140"/>
    <mergeCell ref="P135:P140"/>
    <mergeCell ref="N119:N124"/>
    <mergeCell ref="K103:K108"/>
    <mergeCell ref="L103:L108"/>
    <mergeCell ref="M103:M108"/>
    <mergeCell ref="P95:P100"/>
    <mergeCell ref="Q95:Q100"/>
    <mergeCell ref="B138:C138"/>
    <mergeCell ref="B139:C139"/>
    <mergeCell ref="B140:C140"/>
    <mergeCell ref="B165:I165"/>
    <mergeCell ref="B166:C166"/>
    <mergeCell ref="B167:C167"/>
    <mergeCell ref="B168:C168"/>
    <mergeCell ref="B169:C169"/>
    <mergeCell ref="B170:C170"/>
    <mergeCell ref="B173:I173"/>
    <mergeCell ref="B174:C174"/>
    <mergeCell ref="B175:C175"/>
    <mergeCell ref="B176:C176"/>
    <mergeCell ref="B177:C177"/>
    <mergeCell ref="B178:C178"/>
    <mergeCell ref="B181:I181"/>
    <mergeCell ref="B144:C144"/>
    <mergeCell ref="B145:C145"/>
    <mergeCell ref="B146:C146"/>
    <mergeCell ref="B147:C147"/>
    <mergeCell ref="B148:C148"/>
    <mergeCell ref="B143:I143"/>
    <mergeCell ref="B152:C152"/>
    <mergeCell ref="B153:C153"/>
    <mergeCell ref="B154:C154"/>
    <mergeCell ref="B155:C155"/>
    <mergeCell ref="B156:C156"/>
    <mergeCell ref="B182:C182"/>
    <mergeCell ref="B183:C183"/>
    <mergeCell ref="B184:C184"/>
    <mergeCell ref="B185:C185"/>
    <mergeCell ref="B172:V172"/>
    <mergeCell ref="J173:J178"/>
    <mergeCell ref="K173:K178"/>
    <mergeCell ref="L173:L178"/>
    <mergeCell ref="S173:S178"/>
    <mergeCell ref="B180:V180"/>
    <mergeCell ref="J181:J186"/>
    <mergeCell ref="B186:C186"/>
    <mergeCell ref="B195:I195"/>
    <mergeCell ref="B196:C196"/>
    <mergeCell ref="B197:C197"/>
    <mergeCell ref="B198:C198"/>
    <mergeCell ref="B199:C199"/>
    <mergeCell ref="O173:O178"/>
    <mergeCell ref="J188:V192"/>
    <mergeCell ref="B191:C191"/>
    <mergeCell ref="B192:C192"/>
    <mergeCell ref="N181:N186"/>
    <mergeCell ref="B200:C200"/>
    <mergeCell ref="B209:I209"/>
    <mergeCell ref="B210:C210"/>
    <mergeCell ref="B211:C211"/>
    <mergeCell ref="B212:C212"/>
    <mergeCell ref="B213:C213"/>
    <mergeCell ref="B214:C214"/>
    <mergeCell ref="B217:I217"/>
    <mergeCell ref="B218:C218"/>
    <mergeCell ref="B219:C219"/>
    <mergeCell ref="B220:C220"/>
    <mergeCell ref="B216:V216"/>
    <mergeCell ref="J217:J222"/>
    <mergeCell ref="L209:L214"/>
    <mergeCell ref="M209:M214"/>
    <mergeCell ref="B205:C205"/>
    <mergeCell ref="B206:C206"/>
    <mergeCell ref="S195:S200"/>
    <mergeCell ref="T195:T200"/>
    <mergeCell ref="U195:U200"/>
    <mergeCell ref="V195:V200"/>
    <mergeCell ref="Q209:Q214"/>
    <mergeCell ref="R209:R214"/>
    <mergeCell ref="S209:S214"/>
    <mergeCell ref="T209:T214"/>
    <mergeCell ref="U209:U214"/>
    <mergeCell ref="B221:C221"/>
    <mergeCell ref="B222:C222"/>
    <mergeCell ref="V209:V214"/>
    <mergeCell ref="J202:V206"/>
    <mergeCell ref="V217:V222"/>
    <mergeCell ref="K217:K222"/>
    <mergeCell ref="B225:I225"/>
    <mergeCell ref="B226:C226"/>
    <mergeCell ref="B227:C227"/>
    <mergeCell ref="B228:C228"/>
    <mergeCell ref="B229:C229"/>
    <mergeCell ref="B230:C230"/>
    <mergeCell ref="B239:I239"/>
    <mergeCell ref="B240:C240"/>
    <mergeCell ref="B241:C241"/>
    <mergeCell ref="B242:C242"/>
    <mergeCell ref="B243:C243"/>
    <mergeCell ref="B244:C244"/>
    <mergeCell ref="B247:I247"/>
    <mergeCell ref="B248:C248"/>
    <mergeCell ref="B249:C249"/>
    <mergeCell ref="B246:V246"/>
    <mergeCell ref="J247:J252"/>
    <mergeCell ref="K247:K252"/>
    <mergeCell ref="L247:L252"/>
    <mergeCell ref="M247:M252"/>
    <mergeCell ref="N247:N252"/>
    <mergeCell ref="O247:O252"/>
    <mergeCell ref="P247:P252"/>
    <mergeCell ref="Q247:Q252"/>
    <mergeCell ref="R247:R252"/>
    <mergeCell ref="S247:S252"/>
    <mergeCell ref="U239:U244"/>
    <mergeCell ref="V239:V244"/>
    <mergeCell ref="J232:V236"/>
    <mergeCell ref="B318:C318"/>
    <mergeCell ref="B319:C319"/>
    <mergeCell ref="B320:C320"/>
    <mergeCell ref="B321:C321"/>
    <mergeCell ref="B322:C322"/>
    <mergeCell ref="J324:V328"/>
    <mergeCell ref="B260:C260"/>
    <mergeCell ref="B269:I269"/>
    <mergeCell ref="B270:C270"/>
    <mergeCell ref="B271:C271"/>
    <mergeCell ref="B272:C272"/>
    <mergeCell ref="B273:C273"/>
    <mergeCell ref="B274:C274"/>
    <mergeCell ref="B277:I277"/>
    <mergeCell ref="B267:V267"/>
    <mergeCell ref="B275:V275"/>
    <mergeCell ref="B276:V276"/>
    <mergeCell ref="M269:M274"/>
    <mergeCell ref="N269:N274"/>
    <mergeCell ref="O269:O274"/>
    <mergeCell ref="P269:P274"/>
    <mergeCell ref="Q269:Q274"/>
    <mergeCell ref="R269:R274"/>
    <mergeCell ref="B268:V268"/>
    <mergeCell ref="J269:J274"/>
    <mergeCell ref="K269:K274"/>
    <mergeCell ref="L269:L274"/>
    <mergeCell ref="S269:S274"/>
    <mergeCell ref="T269:T274"/>
    <mergeCell ref="J262:V266"/>
    <mergeCell ref="O317:O322"/>
    <mergeCell ref="P317:P322"/>
    <mergeCell ref="B366:C366"/>
    <mergeCell ref="B367:C367"/>
    <mergeCell ref="B368:C368"/>
    <mergeCell ref="B385:V385"/>
    <mergeCell ref="B371:I371"/>
    <mergeCell ref="B372:C372"/>
    <mergeCell ref="B298:C298"/>
    <mergeCell ref="B301:I301"/>
    <mergeCell ref="B302:C302"/>
    <mergeCell ref="B303:C303"/>
    <mergeCell ref="B304:C304"/>
    <mergeCell ref="B305:C305"/>
    <mergeCell ref="B306:C306"/>
    <mergeCell ref="B309:I309"/>
    <mergeCell ref="B310:C310"/>
    <mergeCell ref="B311:C311"/>
    <mergeCell ref="B312:C312"/>
    <mergeCell ref="B313:C313"/>
    <mergeCell ref="B331:I331"/>
    <mergeCell ref="B332:C332"/>
    <mergeCell ref="B333:C333"/>
    <mergeCell ref="B334:C334"/>
    <mergeCell ref="B335:C335"/>
    <mergeCell ref="B299:V299"/>
    <mergeCell ref="B307:V307"/>
    <mergeCell ref="B329:V329"/>
    <mergeCell ref="N301:N306"/>
    <mergeCell ref="U301:U306"/>
    <mergeCell ref="V301:V306"/>
    <mergeCell ref="T317:T322"/>
    <mergeCell ref="U317:U322"/>
    <mergeCell ref="V317:V322"/>
    <mergeCell ref="B421:C421"/>
    <mergeCell ref="B422:C422"/>
    <mergeCell ref="B425:I425"/>
    <mergeCell ref="B426:C426"/>
    <mergeCell ref="B427:C427"/>
    <mergeCell ref="B428:C428"/>
    <mergeCell ref="B429:C429"/>
    <mergeCell ref="B430:C430"/>
    <mergeCell ref="B433:I433"/>
    <mergeCell ref="B434:C434"/>
    <mergeCell ref="B349:C349"/>
    <mergeCell ref="B350:C350"/>
    <mergeCell ref="B351:C351"/>
    <mergeCell ref="B382:C382"/>
    <mergeCell ref="B383:C383"/>
    <mergeCell ref="B384:C384"/>
    <mergeCell ref="B387:I387"/>
    <mergeCell ref="B388:C388"/>
    <mergeCell ref="B389:C389"/>
    <mergeCell ref="B390:C390"/>
    <mergeCell ref="B391:C391"/>
    <mergeCell ref="B392:C392"/>
    <mergeCell ref="B352:C352"/>
    <mergeCell ref="B355:I355"/>
    <mergeCell ref="B356:C356"/>
    <mergeCell ref="B357:C357"/>
    <mergeCell ref="B358:C358"/>
    <mergeCell ref="B359:C359"/>
    <mergeCell ref="B360:C360"/>
    <mergeCell ref="B363:I363"/>
    <mergeCell ref="B364:C364"/>
    <mergeCell ref="B365:C365"/>
    <mergeCell ref="B469:C469"/>
    <mergeCell ref="B470:C470"/>
    <mergeCell ref="B473:I473"/>
    <mergeCell ref="B474:C474"/>
    <mergeCell ref="B475:C475"/>
    <mergeCell ref="B502:C502"/>
    <mergeCell ref="B505:I505"/>
    <mergeCell ref="B506:C506"/>
    <mergeCell ref="B507:C507"/>
    <mergeCell ref="B508:C508"/>
    <mergeCell ref="B509:C509"/>
    <mergeCell ref="B510:C510"/>
    <mergeCell ref="B513:I513"/>
    <mergeCell ref="B514:C514"/>
    <mergeCell ref="B495:V495"/>
    <mergeCell ref="B503:V503"/>
    <mergeCell ref="B511:V511"/>
    <mergeCell ref="N497:N502"/>
    <mergeCell ref="M489:M494"/>
    <mergeCell ref="N489:N494"/>
    <mergeCell ref="O489:O494"/>
    <mergeCell ref="P489:P494"/>
    <mergeCell ref="Q489:Q494"/>
    <mergeCell ref="R489:R494"/>
    <mergeCell ref="N505:N510"/>
    <mergeCell ref="O505:O510"/>
    <mergeCell ref="M505:M510"/>
    <mergeCell ref="O513:O518"/>
    <mergeCell ref="J513:J518"/>
    <mergeCell ref="B515:C515"/>
    <mergeCell ref="B497:I497"/>
    <mergeCell ref="B498:C498"/>
    <mergeCell ref="B519:V519"/>
    <mergeCell ref="B527:V527"/>
    <mergeCell ref="K497:K502"/>
    <mergeCell ref="J505:J510"/>
    <mergeCell ref="R505:R510"/>
    <mergeCell ref="B496:V496"/>
    <mergeCell ref="L497:L502"/>
    <mergeCell ref="S489:S494"/>
    <mergeCell ref="T489:T494"/>
    <mergeCell ref="U489:U494"/>
    <mergeCell ref="B489:I489"/>
    <mergeCell ref="B490:C490"/>
    <mergeCell ref="B491:C491"/>
    <mergeCell ref="B499:C499"/>
    <mergeCell ref="B500:C500"/>
    <mergeCell ref="B516:C516"/>
    <mergeCell ref="B517:C517"/>
    <mergeCell ref="B518:C518"/>
    <mergeCell ref="Q505:Q510"/>
    <mergeCell ref="V497:V502"/>
    <mergeCell ref="L489:L494"/>
    <mergeCell ref="V505:V510"/>
    <mergeCell ref="B521:I521"/>
    <mergeCell ref="B522:C522"/>
    <mergeCell ref="B523:C523"/>
    <mergeCell ref="B524:C524"/>
    <mergeCell ref="B525:C525"/>
    <mergeCell ref="B526:C526"/>
    <mergeCell ref="O521:O526"/>
    <mergeCell ref="P521:P526"/>
    <mergeCell ref="Q521:Q526"/>
    <mergeCell ref="T497:T502"/>
    <mergeCell ref="B535:V535"/>
    <mergeCell ref="M529:M534"/>
    <mergeCell ref="N529:N534"/>
    <mergeCell ref="O529:O534"/>
    <mergeCell ref="R521:R526"/>
    <mergeCell ref="S521:S526"/>
    <mergeCell ref="T521:T526"/>
    <mergeCell ref="B520:V520"/>
    <mergeCell ref="J521:J526"/>
    <mergeCell ref="K521:K526"/>
    <mergeCell ref="L521:L526"/>
    <mergeCell ref="M521:M526"/>
    <mergeCell ref="N521:N526"/>
    <mergeCell ref="Q529:Q534"/>
    <mergeCell ref="R529:R534"/>
    <mergeCell ref="S529:S534"/>
    <mergeCell ref="T529:T534"/>
    <mergeCell ref="B533:C533"/>
    <mergeCell ref="B534:C534"/>
    <mergeCell ref="B529:I529"/>
    <mergeCell ref="B530:C530"/>
    <mergeCell ref="B531:C531"/>
    <mergeCell ref="B532:C532"/>
    <mergeCell ref="P529:P534"/>
    <mergeCell ref="B528:V528"/>
    <mergeCell ref="J529:J534"/>
    <mergeCell ref="K529:K534"/>
    <mergeCell ref="L529:L534"/>
    <mergeCell ref="B601:I601"/>
    <mergeCell ref="B602:C602"/>
    <mergeCell ref="B603:C603"/>
    <mergeCell ref="B604:C604"/>
    <mergeCell ref="B605:C605"/>
    <mergeCell ref="B606:C606"/>
    <mergeCell ref="B609:I609"/>
    <mergeCell ref="B610:C610"/>
    <mergeCell ref="B611:C611"/>
    <mergeCell ref="B612:C612"/>
    <mergeCell ref="B613:C613"/>
    <mergeCell ref="B625:I625"/>
    <mergeCell ref="B626:C626"/>
    <mergeCell ref="B627:C627"/>
    <mergeCell ref="B628:C628"/>
    <mergeCell ref="B629:C629"/>
    <mergeCell ref="B630:C630"/>
    <mergeCell ref="B614:C614"/>
    <mergeCell ref="B617:I617"/>
    <mergeCell ref="B618:C618"/>
    <mergeCell ref="B619:C619"/>
    <mergeCell ref="B620:C620"/>
    <mergeCell ref="B621:C621"/>
    <mergeCell ref="B622:C622"/>
    <mergeCell ref="B643:C643"/>
    <mergeCell ref="B644:C644"/>
    <mergeCell ref="B645:C645"/>
    <mergeCell ref="B646:C646"/>
    <mergeCell ref="B649:I649"/>
    <mergeCell ref="B650:C650"/>
    <mergeCell ref="B651:C651"/>
    <mergeCell ref="B652:C652"/>
    <mergeCell ref="B653:C653"/>
    <mergeCell ref="B654:C654"/>
    <mergeCell ref="B657:I657"/>
    <mergeCell ref="B658:C658"/>
    <mergeCell ref="B659:C659"/>
    <mergeCell ref="B660:C660"/>
    <mergeCell ref="B661:C661"/>
    <mergeCell ref="B662:C662"/>
    <mergeCell ref="B665:I665"/>
    <mergeCell ref="B695:C695"/>
    <mergeCell ref="B696:C696"/>
    <mergeCell ref="B697:C697"/>
    <mergeCell ref="B698:C698"/>
    <mergeCell ref="B701:I701"/>
    <mergeCell ref="B702:C702"/>
    <mergeCell ref="B703:C703"/>
    <mergeCell ref="B704:C704"/>
    <mergeCell ref="B705:C705"/>
    <mergeCell ref="B706:C706"/>
    <mergeCell ref="B709:I709"/>
    <mergeCell ref="B739:I739"/>
    <mergeCell ref="B740:C740"/>
    <mergeCell ref="B741:C741"/>
    <mergeCell ref="B742:C742"/>
    <mergeCell ref="B743:C743"/>
    <mergeCell ref="B744:C744"/>
    <mergeCell ref="B730:V730"/>
    <mergeCell ref="J731:J736"/>
    <mergeCell ref="K731:K736"/>
    <mergeCell ref="L731:L736"/>
    <mergeCell ref="M731:M736"/>
    <mergeCell ref="N731:N736"/>
    <mergeCell ref="O731:O736"/>
    <mergeCell ref="P731:P736"/>
    <mergeCell ref="Q731:Q736"/>
    <mergeCell ref="R731:R736"/>
    <mergeCell ref="S731:S736"/>
    <mergeCell ref="U723:U728"/>
    <mergeCell ref="V723:V728"/>
    <mergeCell ref="R693:R698"/>
    <mergeCell ref="S693:S698"/>
    <mergeCell ref="B751:V751"/>
    <mergeCell ref="B765:V765"/>
    <mergeCell ref="J760:V764"/>
    <mergeCell ref="B766:V766"/>
    <mergeCell ref="J767:J772"/>
    <mergeCell ref="K767:K772"/>
    <mergeCell ref="L767:L772"/>
    <mergeCell ref="M767:M772"/>
    <mergeCell ref="N767:N772"/>
    <mergeCell ref="O767:O772"/>
    <mergeCell ref="P767:P772"/>
    <mergeCell ref="Q767:Q772"/>
    <mergeCell ref="R767:R772"/>
    <mergeCell ref="S767:S772"/>
    <mergeCell ref="T767:T772"/>
    <mergeCell ref="B775:I775"/>
    <mergeCell ref="B776:C776"/>
    <mergeCell ref="B773:V773"/>
    <mergeCell ref="J825:V830"/>
    <mergeCell ref="B15:V15"/>
    <mergeCell ref="B23:V23"/>
    <mergeCell ref="B31:V31"/>
    <mergeCell ref="B39:V39"/>
    <mergeCell ref="B47:V47"/>
    <mergeCell ref="B55:V55"/>
    <mergeCell ref="B77:V77"/>
    <mergeCell ref="B85:V85"/>
    <mergeCell ref="B93:V93"/>
    <mergeCell ref="B101:V101"/>
    <mergeCell ref="B109:V109"/>
    <mergeCell ref="B117:V117"/>
    <mergeCell ref="B125:V125"/>
    <mergeCell ref="B133:V133"/>
    <mergeCell ref="B163:V163"/>
    <mergeCell ref="B171:V171"/>
    <mergeCell ref="B179:V179"/>
    <mergeCell ref="B193:V193"/>
    <mergeCell ref="B207:V207"/>
    <mergeCell ref="B215:V215"/>
    <mergeCell ref="B223:V223"/>
    <mergeCell ref="B237:V237"/>
    <mergeCell ref="B245:V245"/>
    <mergeCell ref="B253:V253"/>
    <mergeCell ref="B291:V291"/>
    <mergeCell ref="B337:V337"/>
    <mergeCell ref="B345:V345"/>
    <mergeCell ref="B353:V353"/>
    <mergeCell ref="B361:V361"/>
    <mergeCell ref="B369:V369"/>
    <mergeCell ref="B377:V377"/>
    <mergeCell ref="B407:V407"/>
    <mergeCell ref="B415:V415"/>
    <mergeCell ref="B423:V423"/>
    <mergeCell ref="B431:V431"/>
    <mergeCell ref="B439:V439"/>
    <mergeCell ref="B447:V447"/>
    <mergeCell ref="B435:C435"/>
    <mergeCell ref="B436:C436"/>
    <mergeCell ref="B437:C437"/>
    <mergeCell ref="B438:C438"/>
    <mergeCell ref="B441:I441"/>
    <mergeCell ref="B442:C442"/>
    <mergeCell ref="B443:C443"/>
    <mergeCell ref="B444:C444"/>
    <mergeCell ref="B445:C445"/>
    <mergeCell ref="B446:C446"/>
    <mergeCell ref="B375:C375"/>
    <mergeCell ref="B376:C376"/>
    <mergeCell ref="B379:I379"/>
    <mergeCell ref="B380:C380"/>
    <mergeCell ref="B381:C381"/>
    <mergeCell ref="B400:C400"/>
    <mergeCell ref="J409:J414"/>
    <mergeCell ref="S409:S414"/>
    <mergeCell ref="T409:T414"/>
    <mergeCell ref="B412:C412"/>
    <mergeCell ref="B413:C413"/>
    <mergeCell ref="B414:C414"/>
    <mergeCell ref="B417:I417"/>
    <mergeCell ref="B418:C418"/>
    <mergeCell ref="B419:C419"/>
    <mergeCell ref="B420:C420"/>
    <mergeCell ref="B591:V591"/>
    <mergeCell ref="B599:V599"/>
    <mergeCell ref="B607:V607"/>
    <mergeCell ref="B615:V615"/>
    <mergeCell ref="B623:V623"/>
    <mergeCell ref="B631:V631"/>
    <mergeCell ref="B639:V639"/>
    <mergeCell ref="B647:V647"/>
    <mergeCell ref="B655:V655"/>
    <mergeCell ref="B663:V663"/>
    <mergeCell ref="B677:V677"/>
    <mergeCell ref="B691:V691"/>
    <mergeCell ref="B699:V699"/>
    <mergeCell ref="B707:V707"/>
    <mergeCell ref="B721:V721"/>
    <mergeCell ref="B729:V729"/>
    <mergeCell ref="B737:V737"/>
    <mergeCell ref="B710:C710"/>
    <mergeCell ref="B711:C711"/>
    <mergeCell ref="B712:C712"/>
    <mergeCell ref="B713:C713"/>
    <mergeCell ref="B714:C714"/>
    <mergeCell ref="B723:I723"/>
    <mergeCell ref="B724:C724"/>
    <mergeCell ref="B725:C725"/>
    <mergeCell ref="B726:C726"/>
    <mergeCell ref="B727:C727"/>
    <mergeCell ref="B728:C728"/>
    <mergeCell ref="B731:I731"/>
    <mergeCell ref="B732:C732"/>
    <mergeCell ref="B733:C733"/>
    <mergeCell ref="B734:C734"/>
    <mergeCell ref="A15:A22"/>
    <mergeCell ref="A23:A30"/>
    <mergeCell ref="A31:A38"/>
    <mergeCell ref="A39:A46"/>
    <mergeCell ref="A47:A54"/>
    <mergeCell ref="A55:A62"/>
    <mergeCell ref="A77:A84"/>
    <mergeCell ref="A85:A92"/>
    <mergeCell ref="A93:A100"/>
    <mergeCell ref="A101:A108"/>
    <mergeCell ref="A109:A116"/>
    <mergeCell ref="A117:A124"/>
    <mergeCell ref="A125:A132"/>
    <mergeCell ref="A133:A140"/>
    <mergeCell ref="A163:A170"/>
    <mergeCell ref="A171:A178"/>
    <mergeCell ref="A179:A186"/>
    <mergeCell ref="A71:A76"/>
    <mergeCell ref="A63:A70"/>
    <mergeCell ref="A193:A200"/>
    <mergeCell ref="A207:A214"/>
    <mergeCell ref="A215:A222"/>
    <mergeCell ref="A223:A230"/>
    <mergeCell ref="A237:A244"/>
    <mergeCell ref="A245:A252"/>
    <mergeCell ref="A253:A260"/>
    <mergeCell ref="A267:A274"/>
    <mergeCell ref="A275:A282"/>
    <mergeCell ref="A283:A290"/>
    <mergeCell ref="A291:A298"/>
    <mergeCell ref="A299:A306"/>
    <mergeCell ref="A307:A314"/>
    <mergeCell ref="A599:A606"/>
    <mergeCell ref="A607:A614"/>
    <mergeCell ref="A615:A622"/>
    <mergeCell ref="A329:A336"/>
    <mergeCell ref="A337:A344"/>
    <mergeCell ref="A345:A352"/>
    <mergeCell ref="A353:A360"/>
    <mergeCell ref="A361:A368"/>
    <mergeCell ref="A369:A376"/>
    <mergeCell ref="A377:A384"/>
    <mergeCell ref="A385:A392"/>
    <mergeCell ref="A407:A414"/>
    <mergeCell ref="A415:A422"/>
    <mergeCell ref="A423:A430"/>
    <mergeCell ref="A431:A438"/>
    <mergeCell ref="A439:A446"/>
    <mergeCell ref="A447:A454"/>
    <mergeCell ref="A455:A462"/>
    <mergeCell ref="A463:A470"/>
    <mergeCell ref="A471:A478"/>
    <mergeCell ref="A479:A486"/>
    <mergeCell ref="A393:A400"/>
    <mergeCell ref="O1:V1"/>
    <mergeCell ref="A831:V831"/>
    <mergeCell ref="A623:A630"/>
    <mergeCell ref="A631:A638"/>
    <mergeCell ref="A639:A646"/>
    <mergeCell ref="A647:A654"/>
    <mergeCell ref="A655:A662"/>
    <mergeCell ref="A663:A670"/>
    <mergeCell ref="A677:A684"/>
    <mergeCell ref="A691:A698"/>
    <mergeCell ref="A699:A706"/>
    <mergeCell ref="A707:A714"/>
    <mergeCell ref="A721:A728"/>
    <mergeCell ref="A729:A736"/>
    <mergeCell ref="A737:A744"/>
    <mergeCell ref="A751:A758"/>
    <mergeCell ref="A765:A772"/>
    <mergeCell ref="A773:A780"/>
    <mergeCell ref="A487:A494"/>
    <mergeCell ref="A495:A502"/>
    <mergeCell ref="A503:A510"/>
    <mergeCell ref="A511:A518"/>
    <mergeCell ref="A519:A526"/>
    <mergeCell ref="A527:A534"/>
    <mergeCell ref="A535:A542"/>
    <mergeCell ref="A543:A550"/>
    <mergeCell ref="A551:A558"/>
    <mergeCell ref="A559:A566"/>
    <mergeCell ref="A567:A574"/>
    <mergeCell ref="A575:A582"/>
    <mergeCell ref="A583:A590"/>
    <mergeCell ref="A591:A598"/>
    <mergeCell ref="A824:V824"/>
    <mergeCell ref="A781:A787"/>
    <mergeCell ref="B781:V781"/>
    <mergeCell ref="B782:C782"/>
    <mergeCell ref="J782:V787"/>
    <mergeCell ref="B783:C783"/>
    <mergeCell ref="B784:C784"/>
    <mergeCell ref="B786:C786"/>
    <mergeCell ref="B787:C787"/>
    <mergeCell ref="A788:A796"/>
    <mergeCell ref="B788:V788"/>
    <mergeCell ref="B789:V789"/>
    <mergeCell ref="B790:I790"/>
    <mergeCell ref="J790:J796"/>
    <mergeCell ref="K790:K796"/>
    <mergeCell ref="L790:L796"/>
    <mergeCell ref="M790:M796"/>
    <mergeCell ref="N790:N796"/>
    <mergeCell ref="O790:O796"/>
    <mergeCell ref="P790:P796"/>
    <mergeCell ref="Q790:Q796"/>
    <mergeCell ref="R790:R796"/>
    <mergeCell ref="S790:S796"/>
    <mergeCell ref="T790:T796"/>
    <mergeCell ref="U790:U796"/>
    <mergeCell ref="V790:V796"/>
    <mergeCell ref="B791:C791"/>
    <mergeCell ref="B792:C792"/>
    <mergeCell ref="B793:C793"/>
    <mergeCell ref="B795:C795"/>
    <mergeCell ref="B796:C796"/>
    <mergeCell ref="A797:A805"/>
    <mergeCell ref="B797:V797"/>
    <mergeCell ref="B798:V798"/>
    <mergeCell ref="B799:I799"/>
    <mergeCell ref="J799:J805"/>
    <mergeCell ref="K799:K805"/>
    <mergeCell ref="L799:L805"/>
    <mergeCell ref="M799:M805"/>
    <mergeCell ref="N799:N805"/>
    <mergeCell ref="O799:O805"/>
    <mergeCell ref="P799:P805"/>
    <mergeCell ref="Q799:Q805"/>
    <mergeCell ref="R799:R805"/>
    <mergeCell ref="S799:S805"/>
    <mergeCell ref="T799:T805"/>
    <mergeCell ref="U799:U805"/>
    <mergeCell ref="V799:V805"/>
    <mergeCell ref="B800:C800"/>
    <mergeCell ref="B801:C801"/>
    <mergeCell ref="B802:C802"/>
    <mergeCell ref="B804:C804"/>
    <mergeCell ref="B805:C805"/>
    <mergeCell ref="J808:J814"/>
    <mergeCell ref="K808:K814"/>
    <mergeCell ref="L808:L814"/>
    <mergeCell ref="M808:M814"/>
    <mergeCell ref="N808:N814"/>
    <mergeCell ref="O808:O814"/>
    <mergeCell ref="P808:P814"/>
    <mergeCell ref="Q808:Q814"/>
    <mergeCell ref="R808:R814"/>
    <mergeCell ref="S808:S814"/>
    <mergeCell ref="T808:T814"/>
    <mergeCell ref="U808:U814"/>
    <mergeCell ref="V808:V814"/>
    <mergeCell ref="B809:C809"/>
    <mergeCell ref="B810:C810"/>
    <mergeCell ref="B811:C811"/>
    <mergeCell ref="B813:C813"/>
    <mergeCell ref="B814:C814"/>
    <mergeCell ref="B785:C785"/>
    <mergeCell ref="B794:C794"/>
    <mergeCell ref="B803:C803"/>
    <mergeCell ref="B812:C812"/>
    <mergeCell ref="B821:C821"/>
    <mergeCell ref="A828:C828"/>
    <mergeCell ref="A815:A823"/>
    <mergeCell ref="B815:V815"/>
    <mergeCell ref="B816:V816"/>
    <mergeCell ref="B817:I817"/>
    <mergeCell ref="J817:J823"/>
    <mergeCell ref="K817:K823"/>
    <mergeCell ref="L817:L823"/>
    <mergeCell ref="M817:M823"/>
    <mergeCell ref="N817:N823"/>
    <mergeCell ref="O817:O823"/>
    <mergeCell ref="P817:P823"/>
    <mergeCell ref="Q817:Q823"/>
    <mergeCell ref="R817:R823"/>
    <mergeCell ref="S817:S823"/>
    <mergeCell ref="T817:T823"/>
    <mergeCell ref="U817:U823"/>
    <mergeCell ref="V817:V823"/>
    <mergeCell ref="B818:C818"/>
    <mergeCell ref="B819:C819"/>
    <mergeCell ref="B820:C820"/>
    <mergeCell ref="B822:C822"/>
    <mergeCell ref="B823:C823"/>
    <mergeCell ref="A806:A814"/>
    <mergeCell ref="B806:V806"/>
    <mergeCell ref="B807:V807"/>
    <mergeCell ref="B808:I808"/>
  </mergeCells>
  <pageMargins left="0.11811023622047245" right="0.11811023622047245" top="0.78740157480314965" bottom="0.39370078740157483" header="0.31496062992125984" footer="0.31496062992125984"/>
  <pageSetup paperSize="9" fitToHeight="35" orientation="landscape" r:id="rId1"/>
  <rowBreaks count="31" manualBreakCount="31">
    <brk id="14" max="21" man="1"/>
    <brk id="38" max="21" man="1"/>
    <brk id="62" max="21" man="1"/>
    <brk id="92" max="21" man="1"/>
    <brk id="116" max="21" man="1"/>
    <brk id="140" max="21" man="1"/>
    <brk id="162" max="21" man="1"/>
    <brk id="186" max="21" man="1"/>
    <brk id="214" max="21" man="1"/>
    <brk id="236" max="21" man="1"/>
    <brk id="260" max="21" man="1"/>
    <brk id="314" max="21" man="1"/>
    <brk id="336" max="21" man="1"/>
    <brk id="360" max="21" man="1"/>
    <brk id="384" max="21" man="1"/>
    <brk id="406" max="21" man="1"/>
    <brk id="430" max="21" man="1"/>
    <brk id="454" max="21" man="1"/>
    <brk id="478" max="21" man="1"/>
    <brk id="502" max="21" man="1"/>
    <brk id="526" max="21" man="1"/>
    <brk id="550" max="21" man="1"/>
    <brk id="574" max="21" man="1"/>
    <brk id="598" max="21" man="1"/>
    <brk id="622" max="21" man="1"/>
    <brk id="646" max="21" man="1"/>
    <brk id="706" max="21" man="1"/>
    <brk id="736" max="21" man="1"/>
    <brk id="764" max="21" man="1"/>
    <brk id="787" max="21" man="1"/>
    <brk id="8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Адуллин Андрей Зильфатович</cp:lastModifiedBy>
  <cp:lastPrinted>2018-12-12T23:21:41Z</cp:lastPrinted>
  <dcterms:created xsi:type="dcterms:W3CDTF">2013-06-03T21:57:32Z</dcterms:created>
  <dcterms:modified xsi:type="dcterms:W3CDTF">2019-01-08T22:57:19Z</dcterms:modified>
</cp:coreProperties>
</file>